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356" windowWidth="11610" windowHeight="10185" tabRatio="700" activeTab="0"/>
  </bookViews>
  <sheets>
    <sheet name="budynki" sheetId="1" r:id="rId1"/>
    <sheet name="elektronika" sheetId="2" r:id="rId2"/>
    <sheet name="środki trwałe" sheetId="3" r:id="rId3"/>
    <sheet name="Pojazdy" sheetId="4" r:id="rId4"/>
    <sheet name="Szkodowość" sheetId="5" r:id="rId5"/>
  </sheets>
  <definedNames>
    <definedName name="_xlnm.Print_Area" localSheetId="0">'budynki'!$A$1:$H$101</definedName>
    <definedName name="_xlnm.Print_Area" localSheetId="1">'elektronika'!$A$1:$D$136</definedName>
    <definedName name="_xlnm.Print_Area" localSheetId="2">'środki trwałe'!$A$1:$D$15</definedName>
  </definedNames>
  <calcPr fullCalcOnLoad="1"/>
</workbook>
</file>

<file path=xl/sharedStrings.xml><?xml version="1.0" encoding="utf-8"?>
<sst xmlns="http://schemas.openxmlformats.org/spreadsheetml/2006/main" count="768" uniqueCount="467">
  <si>
    <t>lp.</t>
  </si>
  <si>
    <t>rok budowy</t>
  </si>
  <si>
    <t>wartość (początkowa)</t>
  </si>
  <si>
    <t>nazwa środka trwałego</t>
  </si>
  <si>
    <t>rok produkcji</t>
  </si>
  <si>
    <t>lp</t>
  </si>
  <si>
    <t>Lp.</t>
  </si>
  <si>
    <t>lokalizacja (adres)</t>
  </si>
  <si>
    <t>Łącznie</t>
  </si>
  <si>
    <t>1.</t>
  </si>
  <si>
    <t xml:space="preserve">wartość początkowa (księgowa brutto)             </t>
  </si>
  <si>
    <t>Załącznik nr 2</t>
  </si>
  <si>
    <t>Wykaz sprzętu elektronicznego stacjonarnego</t>
  </si>
  <si>
    <t>nazwa budynku / budowli</t>
  </si>
  <si>
    <t>2.</t>
  </si>
  <si>
    <t>3.</t>
  </si>
  <si>
    <t>4.</t>
  </si>
  <si>
    <t>6.</t>
  </si>
  <si>
    <t>7.</t>
  </si>
  <si>
    <t>8.</t>
  </si>
  <si>
    <t>Wykaz sprzętu elektronicznego przenośnego</t>
  </si>
  <si>
    <t>9.</t>
  </si>
  <si>
    <t xml:space="preserve"> </t>
  </si>
  <si>
    <t>Nazwa jednostki</t>
  </si>
  <si>
    <t>zbiory biblioteczne</t>
  </si>
  <si>
    <t>str. 22</t>
  </si>
  <si>
    <t xml:space="preserve">5. </t>
  </si>
  <si>
    <t>Załącznik nr 3</t>
  </si>
  <si>
    <t xml:space="preserve">10. </t>
  </si>
  <si>
    <t>Urząd Miejski</t>
  </si>
  <si>
    <t>Pawilon sportowy + trybuny</t>
  </si>
  <si>
    <t>Gaśnice</t>
  </si>
  <si>
    <t>Konstrukcja murowana, pokrycie dachowe- papa</t>
  </si>
  <si>
    <t>Kamieńsk, ul. Sportowa 10</t>
  </si>
  <si>
    <t>Instalacje solarne na budynku sportowym w Kamieńsku</t>
  </si>
  <si>
    <t>Kamieńsku, ul. Sportowa 10</t>
  </si>
  <si>
    <t>Świetlica wiejska w Ochocicach</t>
  </si>
  <si>
    <t>Konstrukcja murowana, pokrycie dachowe- blacha</t>
  </si>
  <si>
    <t>Ochocice 85a</t>
  </si>
  <si>
    <t>Świetlica wiejska w Aleksandrowie</t>
  </si>
  <si>
    <t xml:space="preserve">Aleksandrów </t>
  </si>
  <si>
    <t>Świetlica w Gałkowicach Starych</t>
  </si>
  <si>
    <t>Gałkowice Stare</t>
  </si>
  <si>
    <t>Świetlica w Barczkowicach</t>
  </si>
  <si>
    <t>Barczkowice, ul. Słoneczna 1</t>
  </si>
  <si>
    <t>Świetlica w Koźniewicach</t>
  </si>
  <si>
    <t>rozb.2014r.</t>
  </si>
  <si>
    <t>gaśnice</t>
  </si>
  <si>
    <t>konstrukcja murowana, pokrycie dachowe blacha</t>
  </si>
  <si>
    <t>Koźniewice, dz. 826, 827</t>
  </si>
  <si>
    <t>Budynek stacji wodociąg.  K-sk</t>
  </si>
  <si>
    <t>Kamieńsk</t>
  </si>
  <si>
    <t>Budynek stacji wodoc.Włodzimierz</t>
  </si>
  <si>
    <t>Włodzimierz</t>
  </si>
  <si>
    <t>Budynek murowany i gosp.Danielów</t>
  </si>
  <si>
    <t>Danielów</t>
  </si>
  <si>
    <t>Budynek użytkowy na Placu Wolności</t>
  </si>
  <si>
    <t xml:space="preserve">Kamieńsk, ul. Plac Wolności działka 35 ob. 5 K-sk </t>
  </si>
  <si>
    <t>Budynek socjalny na targowicy</t>
  </si>
  <si>
    <t xml:space="preserve">Gaśnice, alarm </t>
  </si>
  <si>
    <t xml:space="preserve">Kamieńsk, ul. Kościuszki </t>
  </si>
  <si>
    <t>Dom Strażaka i Dom Ludowy</t>
  </si>
  <si>
    <t>Kamieńsk, ul. Konopnickiej 1</t>
  </si>
  <si>
    <t>Budynek mieszkalny Barczkowice</t>
  </si>
  <si>
    <t>Konstrukcja drewniana, pokrycie dachowe- papa</t>
  </si>
  <si>
    <t xml:space="preserve">Barczkowice </t>
  </si>
  <si>
    <t>Budynek mieszkalny Huta Porajska</t>
  </si>
  <si>
    <t xml:space="preserve">Huta Porajska </t>
  </si>
  <si>
    <t>Budynek Napoleonów</t>
  </si>
  <si>
    <t>Napoleonów</t>
  </si>
  <si>
    <t>Budynek szkolny w Danielowie</t>
  </si>
  <si>
    <t>Budynek szkoły w Hucie Porajskiej</t>
  </si>
  <si>
    <t>Huta Porajska 2</t>
  </si>
  <si>
    <t>Budynek szkoły w Szpinalowie</t>
  </si>
  <si>
    <t>Szpinalów 5</t>
  </si>
  <si>
    <t>Budynek w Szpinalowie</t>
  </si>
  <si>
    <t>Szpinalów</t>
  </si>
  <si>
    <t>Budynek komunalny po komisar.</t>
  </si>
  <si>
    <t>Kamieńsk, ul. Głowackiego 1</t>
  </si>
  <si>
    <t>Sklep w Gorzędowie</t>
  </si>
  <si>
    <t>Gaśnica</t>
  </si>
  <si>
    <t xml:space="preserve">Gorzędów,ul.Mickiewicza 1  </t>
  </si>
  <si>
    <t>Budynek Urzędu</t>
  </si>
  <si>
    <t xml:space="preserve">Kraty w oknach, alarm, gaśnice </t>
  </si>
  <si>
    <t>Kamieńsk, ul. Wieluńska 50</t>
  </si>
  <si>
    <t>Budynek apteki</t>
  </si>
  <si>
    <t>Kamieńsk, ul. Wieluńska 24</t>
  </si>
  <si>
    <t>Budynek Komisariatu Policji</t>
  </si>
  <si>
    <t>Kamieńsk, ul. Ludowa 24</t>
  </si>
  <si>
    <t>Budynek gospodarczy – stadion</t>
  </si>
  <si>
    <t xml:space="preserve">Kamieńsk, ul. Sportowa </t>
  </si>
  <si>
    <t>Budynek LAMUS</t>
  </si>
  <si>
    <t xml:space="preserve">Gorzędów ul. Mickiewicza </t>
  </si>
  <si>
    <t>Budynek socjalny Orlik</t>
  </si>
  <si>
    <t>Konstrukcja płyty warstwowe wypełnione styropianem, pokrycie dachowe- płyta warstwowa</t>
  </si>
  <si>
    <t>Kamieńsk, ul. Sportowa 8</t>
  </si>
  <si>
    <t>Budynek na stadionie w Gorzędowie</t>
  </si>
  <si>
    <t xml:space="preserve">Gorzędów </t>
  </si>
  <si>
    <t>Instalacje solarne na budynku stadionu w Gorzędowie</t>
  </si>
  <si>
    <t>Gorzędów</t>
  </si>
  <si>
    <t>Budynek szkolny w Pytowicach</t>
  </si>
  <si>
    <t>Pytowice</t>
  </si>
  <si>
    <t>Kiosk murowany na Ściegnach</t>
  </si>
  <si>
    <t>lata 70-te</t>
  </si>
  <si>
    <t>Kamieńsk, ul. Kościuszki</t>
  </si>
  <si>
    <t>Garaże przy KP (7 sztuk)</t>
  </si>
  <si>
    <t>Konstrukcja blaszana, pokrycie dachowe- blacha</t>
  </si>
  <si>
    <t>Komplet boisk sportowych</t>
  </si>
  <si>
    <t>Kamieńsk,ul. Sportowa</t>
  </si>
  <si>
    <t>Bezpieczna nawierzchnia (przedszkole)</t>
  </si>
  <si>
    <t>Kamieńsk, ul. Mickiewicza 21</t>
  </si>
  <si>
    <t>Plac zabaw - Kamieńsk</t>
  </si>
  <si>
    <t>Konstrukcja drewniane</t>
  </si>
  <si>
    <t>Kamieńsk, ul. Jagielońsak DZ-479/6</t>
  </si>
  <si>
    <t>Plac zabaw - Barczkowice</t>
  </si>
  <si>
    <t>Barczkowice, ul. Słoneczna 8</t>
  </si>
  <si>
    <t>Plac zabaw - Gorzędów</t>
  </si>
  <si>
    <t>Gorzędów, ul. Józefa Adamowskiego 7</t>
  </si>
  <si>
    <t>Plac zabaw - Ochocice</t>
  </si>
  <si>
    <t>Ochocice</t>
  </si>
  <si>
    <t>Plac zabaw - Pytowice</t>
  </si>
  <si>
    <t>Plac zabaw - Gałkowice Stare</t>
  </si>
  <si>
    <t>Plac zabaw - Aleksandrów</t>
  </si>
  <si>
    <t>Aleksandrów</t>
  </si>
  <si>
    <t>Plac zabaw - Szpinalów</t>
  </si>
  <si>
    <t>Oczyszczalnia ścieków w Gałk.St.</t>
  </si>
  <si>
    <t>konstrukcja stalowa</t>
  </si>
  <si>
    <t>Stacja wodociągowa Włodzimierz Hydrofornia</t>
  </si>
  <si>
    <t>konstrukcja murowana, pokrycie dachowe papa</t>
  </si>
  <si>
    <t>Plac rekreacyjny Koźniewice</t>
  </si>
  <si>
    <t>konstrukcja drewniana</t>
  </si>
  <si>
    <t>Koźniewice</t>
  </si>
  <si>
    <t>Plac zabaw w Kamieńsku, ul. Kościuszki dz. 33 obręb 4</t>
  </si>
  <si>
    <t xml:space="preserve">ogrodzenie placu, furtka stalowa1 szt., ławki 2 szt., kosze na śmieci 2 szt. altana ogrodowa 1 szt., karuzela 1 szt., huśtawka wagowa 2 szt. huśtawka podwójna 1 szt. bujak 2 szt.,drabinka 1 szt., zestaw zabawowy 1 szt., lampa solarna 1 szt. </t>
  </si>
  <si>
    <t>Kort tenisowy w Kamieńsku</t>
  </si>
  <si>
    <t>mechaniczne profilowanie i zagęszczanie podłoża, warstwa wzmacniająca grunt, geotkanina, filtrująca stabilizująca, minerał kamienny łamany, opaska, krawężniki i obrzeża, nawierzchnia z kostki brukowej, naiwerzchnie z rawy syntetycznej, grodzenie z siatki, piłkochwyty, akcesoria sportowe, tereny sportowe</t>
  </si>
  <si>
    <t>Kamieńsk, ul. Sportowa</t>
  </si>
  <si>
    <t>Ujęcie wody w Kamieńsku</t>
  </si>
  <si>
    <t>osadnik przepływu, fundament pod zbiornik z komorą napowietrzną, rurociągi i armatura, kanał technologiczny</t>
  </si>
  <si>
    <t>Oczyszczalnia w Gałkowicach</t>
  </si>
  <si>
    <t>Oczyszczalnia w Kamieńsku</t>
  </si>
  <si>
    <t>2014(rozbudowa)</t>
  </si>
  <si>
    <t xml:space="preserve">studnia rozprężna, komora anoksyczna, sześć komór napowietrzania, studnienki rozdzielcze, osadniki wtórne, </t>
  </si>
  <si>
    <t>Kamieńsk, ul. Chopina</t>
  </si>
  <si>
    <t>Siłownia zewnętrzna w Kamieńsku</t>
  </si>
  <si>
    <t xml:space="preserve">lampa solarna L-ZEN-B2A 1 szt. , ławka prostownik do placów 1 szt.,  ławka z oparciem 3 szt., Motyl 1 szt., prasa nożna 1 szt., stepper i twister 1 szt., wioślarz 1 szt. </t>
  </si>
  <si>
    <t>Kamieńsk, dz. nr ew. 479/6 obręb 5 Kamieńsk</t>
  </si>
  <si>
    <t>Budynek SPZOZ w Kamieńsku</t>
  </si>
  <si>
    <t>Kamieńsk, ul. Wieluńska 25</t>
  </si>
  <si>
    <t>powierzchnia</t>
  </si>
  <si>
    <t xml:space="preserve">zabezpieczenia (znane zabiezpieczenia p-poż i przeciw kradzieżowe)                                     </t>
  </si>
  <si>
    <t>Konstrukcja</t>
  </si>
  <si>
    <t>Komputer</t>
  </si>
  <si>
    <t>Zestaw komputerowy</t>
  </si>
  <si>
    <t>Drukarka</t>
  </si>
  <si>
    <t>Zestaw komputerowy + urządzenie wielofunkcyjne</t>
  </si>
  <si>
    <t>Zestaw komputerowy z oprogramowaniem</t>
  </si>
  <si>
    <t>Urządzenie sieciowe</t>
  </si>
  <si>
    <t>Kserokopiarka Gestetner MP 2000</t>
  </si>
  <si>
    <t>Przełącznik dostępowy</t>
  </si>
  <si>
    <t>Serwer typ C</t>
  </si>
  <si>
    <t>Serwer typ D</t>
  </si>
  <si>
    <t>Urządzenie do backupu typ B</t>
  </si>
  <si>
    <t>Urządzenie wielofunkcyjne</t>
  </si>
  <si>
    <t xml:space="preserve">Zestaw komputerowy </t>
  </si>
  <si>
    <t>Sprzęt nagłaśniający w św. Ochocicach</t>
  </si>
  <si>
    <t>Sprzęt nagłaśniający w Domu Ludowym</t>
  </si>
  <si>
    <t>Sprzęt nagłaśniający w Ochocicach</t>
  </si>
  <si>
    <t>Sprzęt nagłąśniający w Aleksandrowie</t>
  </si>
  <si>
    <t>Sprzęt nagłąśniający w świetlicy w Barczkowicach</t>
  </si>
  <si>
    <t>Sprzęt nagłaśniający w świetlicy w Ochociacach</t>
  </si>
  <si>
    <t>Tabela wyników sportowych</t>
  </si>
  <si>
    <t>Monitoringi</t>
  </si>
  <si>
    <t>1. URZĄD MIEJSKI</t>
  </si>
  <si>
    <t>Notebook SILVER</t>
  </si>
  <si>
    <t>Miejska Biblioteka Publiczna w Kamieńsku</t>
  </si>
  <si>
    <t>Budynek MBP w Kamieńsku</t>
  </si>
  <si>
    <t>1997r.</t>
  </si>
  <si>
    <t>116m2</t>
  </si>
  <si>
    <t>Konstrukcja murowana, pokrycie dachowe - papa</t>
  </si>
  <si>
    <t>ul. Mickiewicza 23, 97-360 Kamieńsk</t>
  </si>
  <si>
    <t>Miejska Biblioteka Publiczna</t>
  </si>
  <si>
    <t>2. Miejska Biblioteka Publiczna</t>
  </si>
  <si>
    <t>brak</t>
  </si>
  <si>
    <t>Miejski Ośrodek Pomocy Społecznej</t>
  </si>
  <si>
    <t>Pomieszczenia w budynku UG</t>
  </si>
  <si>
    <t>3. Miejski Ośrodek Pomocy Społecznej</t>
  </si>
  <si>
    <t>Komputer PLADAXALFA</t>
  </si>
  <si>
    <t>Komputer PC ABC CE</t>
  </si>
  <si>
    <t>3. Miejsko Ośrodek Pomocy Społecznej</t>
  </si>
  <si>
    <t>LAPTOP TOSHIBA SATELLITE</t>
  </si>
  <si>
    <t>Samorządowy Zakład Gospodarki Komunalnej w Kamieńsku</t>
  </si>
  <si>
    <t>Budynek administracyjny</t>
  </si>
  <si>
    <t>gaśnica, kraty</t>
  </si>
  <si>
    <t>Konstrukcja murowana, pokrycie dachowe</t>
  </si>
  <si>
    <t>Kamieńsk, ul.Wieluńska 50</t>
  </si>
  <si>
    <t>Budynek gospodarczy</t>
  </si>
  <si>
    <t>Budynek magazynowy</t>
  </si>
  <si>
    <t>121 m2</t>
  </si>
  <si>
    <t>Konstrukcja murowana, pokrycie dachowe- stropodach</t>
  </si>
  <si>
    <t>146 m2</t>
  </si>
  <si>
    <t>Budynek garażowy</t>
  </si>
  <si>
    <t>71 m2</t>
  </si>
  <si>
    <t>Garaże autobusowe</t>
  </si>
  <si>
    <t>74 m2</t>
  </si>
  <si>
    <t>Garaże</t>
  </si>
  <si>
    <t>199 m2</t>
  </si>
  <si>
    <t>Wiaty</t>
  </si>
  <si>
    <t>689 m 2</t>
  </si>
  <si>
    <t>4. Samorządowy Zakład Gospodarki Komunalnej w Kamieńsku</t>
  </si>
  <si>
    <t>Przedszkole w Kamieńsku</t>
  </si>
  <si>
    <t>- solary</t>
  </si>
  <si>
    <t>Publiczne Przedszkole w Kamieńsku</t>
  </si>
  <si>
    <t>Budynek przedszkola</t>
  </si>
  <si>
    <t>gaśnice, hydranty</t>
  </si>
  <si>
    <t>Konstrukcja murowana z pustaka, pokrycie dachowe-papa</t>
  </si>
  <si>
    <t>ul.Mickiewicza 21 97-360 Kamieńsk</t>
  </si>
  <si>
    <t>5. Publiczne Przedszkole w Kamieńsku</t>
  </si>
  <si>
    <t>Notobook</t>
  </si>
  <si>
    <t>Rzutnik projekcyjny</t>
  </si>
  <si>
    <t>telewizor LCD Samsung</t>
  </si>
  <si>
    <t>Kserokopiarka Sharp AR-5618</t>
  </si>
  <si>
    <t>Publiczna Szkoła Podstawowa w Gorzędowie</t>
  </si>
  <si>
    <t>Szkoła</t>
  </si>
  <si>
    <t>gaśnice, hydranty, czujniki i urządzenia alarmowe, alarm</t>
  </si>
  <si>
    <t>Gorzędów ul. Adamowskiego 7</t>
  </si>
  <si>
    <t>6. Publiczna Szkoła Podstawowa w Gorzędowie</t>
  </si>
  <si>
    <t>telefax</t>
  </si>
  <si>
    <t>Notebook Lenovo 575</t>
  </si>
  <si>
    <t>Miejski Zespół Ekonomiczno-Administracyjny w Kamieńsku</t>
  </si>
  <si>
    <t>Miejski Zespół Ekonomiczno - Administracyjny w Kamieńsku</t>
  </si>
  <si>
    <t>7.  Miejski Zespół Ekonomiczno - Administracyjny w Kamieńsku</t>
  </si>
  <si>
    <t>7. Miejski Zespół Ekonomiczno - Administracyjny w Kamieńsku</t>
  </si>
  <si>
    <t>gaśnice, czujniki i urządzenia alarmowe, alarm</t>
  </si>
  <si>
    <t>ul. Szkolna 4 97-360 Kamieńsk</t>
  </si>
  <si>
    <t>Internat</t>
  </si>
  <si>
    <t>Warsztaty</t>
  </si>
  <si>
    <t xml:space="preserve">Zespół Szkół Ponadgimnazjalnych </t>
  </si>
  <si>
    <t>Tablica interaktywna</t>
  </si>
  <si>
    <t>Projektor Epson EB-X12</t>
  </si>
  <si>
    <t>Drukarka Brother HL</t>
  </si>
  <si>
    <t>Telewizor LED 100Hz</t>
  </si>
  <si>
    <t>Projektor  EB-Epson</t>
  </si>
  <si>
    <t>Zespół Szkół Ponadgimnazjalnych</t>
  </si>
  <si>
    <t>9. Zespół Szkół Ponadgimnazjalnych</t>
  </si>
  <si>
    <t>Laptop Asus A 52F</t>
  </si>
  <si>
    <t>Laptop Asus</t>
  </si>
  <si>
    <t>Laptop</t>
  </si>
  <si>
    <t>Notebook ASUS x 55a</t>
  </si>
  <si>
    <t>Publiczne Gimnazjum w Kamieńsku</t>
  </si>
  <si>
    <t>ul. Sportowa 8</t>
  </si>
  <si>
    <t>8. Publiczne Gimnazjum w Kamieńsku</t>
  </si>
  <si>
    <t>Telewizor Daewoo</t>
  </si>
  <si>
    <t>Kserokopiarka</t>
  </si>
  <si>
    <t>Zestaw komputerowy w pracowni nr 2</t>
  </si>
  <si>
    <t>Centrala telefoniczna</t>
  </si>
  <si>
    <t>Organy elektroniczne CASIO</t>
  </si>
  <si>
    <t>Monitoring</t>
  </si>
  <si>
    <t>Zestawy komputerowe w pracowni nr 13 (14 szt.)</t>
  </si>
  <si>
    <t>Zestawy komputerowe w pracowni nr 12 (13 szt.)</t>
  </si>
  <si>
    <t>Zestaw nagłaśniająco-grający</t>
  </si>
  <si>
    <t>Tablica interaktywna Interwrite (2 szt.)</t>
  </si>
  <si>
    <t>Projektor Sanyo (2 szt.)</t>
  </si>
  <si>
    <t>Laptop HP PRESARIO 2 szt.</t>
  </si>
  <si>
    <t>Monitoring: 3 kamery+ zasilacze+serwer : Zasilacz do kamer, kamera kopułowa kolor w obudowie wandaloodpornej (2 szt.), kamera zewnętrzna z podświetlaczem (2 szt.), zasilacz Vps, serwer Video DVR 200K1/s, kamera kopułowa w obudowie wandaloodpornej (3 szt.)</t>
  </si>
  <si>
    <t>Publiczna Szkoła Podstawowa w Kamieńsku</t>
  </si>
  <si>
    <t>Konstrukcja murowana, pokrycie dachu- papa</t>
  </si>
  <si>
    <t>ul.Sportowa 8</t>
  </si>
  <si>
    <t>10. Publiczna Szkoła Podstawowa w Kamieńsku</t>
  </si>
  <si>
    <t>Zestaw interaktywny</t>
  </si>
  <si>
    <t>Zestawy komputerowe</t>
  </si>
  <si>
    <t>Projekto Vivitek D555</t>
  </si>
  <si>
    <t>-</t>
  </si>
  <si>
    <t>Gałkowice</t>
  </si>
  <si>
    <t>środki trwałe, wyposażenie</t>
  </si>
  <si>
    <t>Informacje o szkodach w ostatnich latach</t>
  </si>
  <si>
    <t>Rok</t>
  </si>
  <si>
    <t>Liczba szkód</t>
  </si>
  <si>
    <t>Suma wypłaconych odszkodowań</t>
  </si>
  <si>
    <t>Jednostka / opis szkód</t>
  </si>
  <si>
    <t>Załącznik nr 5</t>
  </si>
  <si>
    <t>Załącznik nr 4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</si>
  <si>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</si>
  <si>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</si>
  <si>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</si>
  <si>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</si>
  <si>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</si>
  <si>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</si>
  <si>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</si>
  <si>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DATA I REJESTRACJI</t>
  </si>
  <si>
    <t>Ilość miejsc / ładowność</t>
  </si>
  <si>
    <t>Rok prod.</t>
  </si>
  <si>
    <t>Wartość</t>
  </si>
  <si>
    <t>Okres ubezpieczenia OC</t>
  </si>
  <si>
    <t xml:space="preserve">Okres ubezpieczenia AC i KR </t>
  </si>
  <si>
    <t>Od</t>
  </si>
  <si>
    <t>Do</t>
  </si>
  <si>
    <t>VOLKSWAGEN</t>
  </si>
  <si>
    <t>STAR</t>
  </si>
  <si>
    <t xml:space="preserve">01.01.2016 </t>
  </si>
  <si>
    <t xml:space="preserve">31.12.2018 </t>
  </si>
  <si>
    <t>MAN</t>
  </si>
  <si>
    <t>TGM</t>
  </si>
  <si>
    <t>Ford</t>
  </si>
  <si>
    <t>Transit</t>
  </si>
  <si>
    <t>WF0HXXGBVHWM55487</t>
  </si>
  <si>
    <t>ERA W493</t>
  </si>
  <si>
    <t>SAM. OSOBOWY</t>
  </si>
  <si>
    <t>10.07.1998</t>
  </si>
  <si>
    <t xml:space="preserve">MAN </t>
  </si>
  <si>
    <t>WMAN38ZZ4BY264813</t>
  </si>
  <si>
    <t>ERA 2AG2</t>
  </si>
  <si>
    <t>SPECJALNY</t>
  </si>
  <si>
    <t>20.09.2011</t>
  </si>
  <si>
    <t>CITROEN</t>
  </si>
  <si>
    <t>BERLINGO</t>
  </si>
  <si>
    <t>VF7GBWJYB94087482</t>
  </si>
  <si>
    <t>ERA 59VN</t>
  </si>
  <si>
    <t>ciężarowy</t>
  </si>
  <si>
    <t>13.01.2004</t>
  </si>
  <si>
    <t>OSTRÓWEK</t>
  </si>
  <si>
    <t>koparka</t>
  </si>
  <si>
    <t>KOPARKA</t>
  </si>
  <si>
    <t>Benmac</t>
  </si>
  <si>
    <t>308R001908371</t>
  </si>
  <si>
    <t>NISSAN</t>
  </si>
  <si>
    <t>VANETTE</t>
  </si>
  <si>
    <t>VSKMEVC23U0157455</t>
  </si>
  <si>
    <t>ERA 69MR</t>
  </si>
  <si>
    <t>26.09.2001</t>
  </si>
  <si>
    <t xml:space="preserve">ZŁOCIENIEC </t>
  </si>
  <si>
    <t>TO 70</t>
  </si>
  <si>
    <t>3541</t>
  </si>
  <si>
    <t>PKT 0787</t>
  </si>
  <si>
    <t>przyczepa</t>
  </si>
  <si>
    <t>31.12.1985</t>
  </si>
  <si>
    <t>AUTOSAN</t>
  </si>
  <si>
    <t>D-55</t>
  </si>
  <si>
    <t>061908</t>
  </si>
  <si>
    <t>ERA Y809</t>
  </si>
  <si>
    <t>03.06.1991</t>
  </si>
  <si>
    <t>SANOK</t>
  </si>
  <si>
    <t>D732</t>
  </si>
  <si>
    <t>050332</t>
  </si>
  <si>
    <t>ERA F600</t>
  </si>
  <si>
    <t>ŁADOWARKA</t>
  </si>
  <si>
    <t>Ł-34</t>
  </si>
  <si>
    <t>ładowarka</t>
  </si>
  <si>
    <t>KRAMER</t>
  </si>
  <si>
    <t>1182X</t>
  </si>
  <si>
    <t>NEW HOLLAND</t>
  </si>
  <si>
    <t>T6070</t>
  </si>
  <si>
    <t>ZBBD14051</t>
  </si>
  <si>
    <t>ERA 79X2</t>
  </si>
  <si>
    <t>ciągnik</t>
  </si>
  <si>
    <t>23.11.2011</t>
  </si>
  <si>
    <t>VF77J9HP0BJ739426</t>
  </si>
  <si>
    <t>ERA 8EJ2</t>
  </si>
  <si>
    <t>28.12.2011</t>
  </si>
  <si>
    <t>KOPARKO-ŁADOWARKA</t>
  </si>
  <si>
    <t>9.5</t>
  </si>
  <si>
    <t>9502991SW010823</t>
  </si>
  <si>
    <t>Neptun-Sorelpol</t>
  </si>
  <si>
    <t>A4</t>
  </si>
  <si>
    <t>SXE7355754SP00383</t>
  </si>
  <si>
    <t>ER A31FC</t>
  </si>
  <si>
    <t>PRZYCZEPA</t>
  </si>
  <si>
    <t>03.01.2005</t>
  </si>
  <si>
    <t>560 kg</t>
  </si>
  <si>
    <t>JELCZ</t>
  </si>
  <si>
    <t>004</t>
  </si>
  <si>
    <t>SUJP32592M0021043</t>
  </si>
  <si>
    <t>PTE 395G</t>
  </si>
  <si>
    <t>16.10.1991</t>
  </si>
  <si>
    <t>266 GMB</t>
  </si>
  <si>
    <t>ERA G040</t>
  </si>
  <si>
    <t>08.12.1987</t>
  </si>
  <si>
    <t>PR110D</t>
  </si>
  <si>
    <t>ERA 48NA</t>
  </si>
  <si>
    <t>autobus</t>
  </si>
  <si>
    <t>URSUS</t>
  </si>
  <si>
    <t>ERA 33CJ</t>
  </si>
  <si>
    <t>24.07.1992</t>
  </si>
  <si>
    <t>ZETOR</t>
  </si>
  <si>
    <t>7211.2</t>
  </si>
  <si>
    <t>ERA C450</t>
  </si>
  <si>
    <t>09.10.1991</t>
  </si>
  <si>
    <t>PTB 384H</t>
  </si>
  <si>
    <t>07.08.1991</t>
  </si>
  <si>
    <t>061907</t>
  </si>
  <si>
    <t>ERA F258</t>
  </si>
  <si>
    <t>20.08.1991</t>
  </si>
  <si>
    <t>ZNMR- GOLENIÓW</t>
  </si>
  <si>
    <t>TO</t>
  </si>
  <si>
    <t>PTK 0786</t>
  </si>
  <si>
    <t>24.08.1992</t>
  </si>
  <si>
    <t>ERA 71MA</t>
  </si>
  <si>
    <t>10.05.1991</t>
  </si>
  <si>
    <t>Urząd Miasta</t>
  </si>
  <si>
    <t>K-406</t>
  </si>
  <si>
    <t>CADDY</t>
  </si>
  <si>
    <t>WV1ZZZ9KZVR505723</t>
  </si>
  <si>
    <t>ERA 03WV</t>
  </si>
  <si>
    <t>21.01.1997</t>
  </si>
  <si>
    <t>DAF</t>
  </si>
  <si>
    <t>LF/SM</t>
  </si>
  <si>
    <t>XLRAE55GF9L355904</t>
  </si>
  <si>
    <t>ERA 82G8</t>
  </si>
  <si>
    <t>05.02.2010</t>
  </si>
  <si>
    <t>KAMAZ</t>
  </si>
  <si>
    <t>XTC65115AX2103912</t>
  </si>
  <si>
    <t>ERA 96SN</t>
  </si>
  <si>
    <t>19.03.1999</t>
  </si>
  <si>
    <t>TGL</t>
  </si>
  <si>
    <t>WMAN04ZZX8Y219420</t>
  </si>
  <si>
    <t>ERA 6T51</t>
  </si>
  <si>
    <t>05.01.2009</t>
  </si>
  <si>
    <t>26.01.2016</t>
  </si>
  <si>
    <t xml:space="preserve">25.01.2019 </t>
  </si>
  <si>
    <t xml:space="preserve">05.01.2016 </t>
  </si>
  <si>
    <t xml:space="preserve">04.01.2019 </t>
  </si>
  <si>
    <t>07.03.2016</t>
  </si>
  <si>
    <t xml:space="preserve">06.03.2019 </t>
  </si>
  <si>
    <t xml:space="preserve">25.02.2016 </t>
  </si>
  <si>
    <t xml:space="preserve">29.12.2016 </t>
  </si>
  <si>
    <t>28.12.2019</t>
  </si>
  <si>
    <t>25.02.2016</t>
  </si>
  <si>
    <t xml:space="preserve">24.02.2019 </t>
  </si>
  <si>
    <t xml:space="preserve">08.03.2016 </t>
  </si>
  <si>
    <t xml:space="preserve">07.03.2019 </t>
  </si>
  <si>
    <t xml:space="preserve">11.03.2016 </t>
  </si>
  <si>
    <t xml:space="preserve">10.03.2019 </t>
  </si>
  <si>
    <t>10.07.2016</t>
  </si>
  <si>
    <t xml:space="preserve">09.07.2019 </t>
  </si>
  <si>
    <t>21.09.2016</t>
  </si>
  <si>
    <t xml:space="preserve">20.09.2019 </t>
  </si>
  <si>
    <t>13.10.2016</t>
  </si>
  <si>
    <t xml:space="preserve">12.10.2019 </t>
  </si>
  <si>
    <t xml:space="preserve">25.10.2016  </t>
  </si>
  <si>
    <t xml:space="preserve">24.10.2019 </t>
  </si>
  <si>
    <t xml:space="preserve">10.11.2016 </t>
  </si>
  <si>
    <t xml:space="preserve">09.11.2019 </t>
  </si>
  <si>
    <t>09.11.2019</t>
  </si>
  <si>
    <t>05.11.2016</t>
  </si>
  <si>
    <t xml:space="preserve">04.11.2019 </t>
  </si>
  <si>
    <t>01.12.2016</t>
  </si>
  <si>
    <t xml:space="preserve">30.11.2019 </t>
  </si>
  <si>
    <t xml:space="preserve">22.11.2016 </t>
  </si>
  <si>
    <t xml:space="preserve">21.11.2019 </t>
  </si>
  <si>
    <t>26.11.2016</t>
  </si>
  <si>
    <t xml:space="preserve">25.11.2019 </t>
  </si>
  <si>
    <t>18.11.2016</t>
  </si>
  <si>
    <t xml:space="preserve">17.11.2019 </t>
  </si>
  <si>
    <t xml:space="preserve">03.12.2016 </t>
  </si>
  <si>
    <t xml:space="preserve">02.12.2019 </t>
  </si>
  <si>
    <t>20.10.2016</t>
  </si>
  <si>
    <t xml:space="preserve">19.10.2019 </t>
  </si>
  <si>
    <t>Autosan</t>
  </si>
  <si>
    <t>A0909L</t>
  </si>
  <si>
    <t>SUASW3AFP3S680405</t>
  </si>
  <si>
    <t>ERA 04GK</t>
  </si>
  <si>
    <t>14.05.2016</t>
  </si>
  <si>
    <t>13.05.2019</t>
  </si>
  <si>
    <t>OCD - uszkodzenia pojazdów</t>
  </si>
  <si>
    <t>UM - przepięcie spowodowane uderzeniem pioruna</t>
  </si>
  <si>
    <t>SP ZOZ - zalanie pomieszczeń</t>
  </si>
  <si>
    <t>OC kom. - uszkodzenia pojazdów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</si>
</sst>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0&quot; zł&quot;"/>
    <numFmt numFmtId="167" formatCode="#,##0.00\ [$zł-415];[Red]\-#,##0.00\ [$zł-415]"/>
    <numFmt numFmtId="168" formatCode="&quot; &quot;#,##0.00&quot; zł &quot;;&quot;-&quot;#,##0.00&quot; zł &quot;;&quot; -&quot;#&quot; zł &quot;;@&quot; &quot;"/>
    <numFmt numFmtId="169" formatCode="[$-415]General"/>
    <numFmt numFmtId="170" formatCode="[$-415]0.00"/>
    <numFmt numFmtId="171" formatCode="[$-415]#,##0.00"/>
    <numFmt numFmtId="172" formatCode="[$-415]d\ mmmm\ yyyy"/>
    <numFmt numFmtId="173" formatCode="[$-415]d&quot;.&quot;mm&quot;.&quot;yyyy"/>
    <numFmt numFmtId="174" formatCode="[$-415]dd&quot;.&quot;mm&quot;.&quot;yyyy"/>
    <numFmt numFmtId="175" formatCode="[$-415]00"/>
    <numFmt numFmtId="176" formatCode="[$-415]000"/>
    <numFmt numFmtId="177" formatCode="0.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_-* #,##0.00&quot; zł&quot;_-;\-* #,##0.00&quot; zł&quot;_-;_-* \-??&quot; zł&quot;_-;_-@_-"/>
    <numFmt numFmtId="183" formatCode="d/m/yyyy;@"/>
    <numFmt numFmtId="184" formatCode="#,##0.000"/>
    <numFmt numFmtId="185" formatCode="#,##0.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9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u val="single"/>
      <sz val="11"/>
      <name val="Verdana"/>
      <family val="2"/>
    </font>
    <font>
      <b/>
      <i/>
      <sz val="10"/>
      <color indexed="9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Verdana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5" fillId="0" borderId="0">
      <alignment/>
      <protection/>
    </xf>
    <xf numFmtId="0" fontId="9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4" fontId="3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vertical="center" wrapText="1"/>
    </xf>
    <xf numFmtId="164" fontId="6" fillId="35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/>
    </xf>
    <xf numFmtId="44" fontId="3" fillId="0" borderId="10" xfId="0" applyNumberFormat="1" applyFont="1" applyBorder="1" applyAlignment="1">
      <alignment vertical="center" wrapText="1"/>
    </xf>
    <xf numFmtId="44" fontId="3" fillId="0" borderId="10" xfId="0" applyNumberFormat="1" applyFont="1" applyBorder="1" applyAlignment="1">
      <alignment horizontal="right" vertical="center"/>
    </xf>
    <xf numFmtId="4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64" fontId="6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6" fillId="33" borderId="10" xfId="0" applyNumberFormat="1" applyFont="1" applyFill="1" applyBorder="1" applyAlignment="1">
      <alignment horizontal="right" vertical="center" wrapText="1"/>
    </xf>
    <xf numFmtId="169" fontId="14" fillId="0" borderId="12" xfId="44" applyFont="1" applyFill="1" applyBorder="1" applyAlignment="1">
      <alignment horizontal="center" vertical="center" wrapText="1"/>
      <protection/>
    </xf>
    <xf numFmtId="169" fontId="14" fillId="0" borderId="12" xfId="44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right" vertical="center" wrapText="1"/>
    </xf>
    <xf numFmtId="164" fontId="6" fillId="34" borderId="10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64" fontId="6" fillId="33" borderId="15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14" fillId="0" borderId="12" xfId="44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 vertical="center" wrapText="1"/>
    </xf>
    <xf numFmtId="164" fontId="6" fillId="33" borderId="0" xfId="0" applyNumberFormat="1" applyFont="1" applyFill="1" applyBorder="1" applyAlignment="1">
      <alignment horizontal="right" vertical="center" wrapText="1"/>
    </xf>
    <xf numFmtId="164" fontId="3" fillId="34" borderId="10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5" fontId="6" fillId="0" borderId="10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44" fontId="3" fillId="0" borderId="0" xfId="0" applyNumberFormat="1" applyFont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44" fontId="6" fillId="35" borderId="10" xfId="0" applyNumberFormat="1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/>
    </xf>
    <xf numFmtId="0" fontId="6" fillId="33" borderId="19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4" fontId="3" fillId="0" borderId="11" xfId="62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left" vertical="center"/>
    </xf>
    <xf numFmtId="44" fontId="3" fillId="36" borderId="10" xfId="0" applyNumberFormat="1" applyFont="1" applyFill="1" applyBorder="1" applyAlignment="1">
      <alignment horizontal="right" vertical="center"/>
    </xf>
    <xf numFmtId="44" fontId="3" fillId="36" borderId="10" xfId="0" applyNumberFormat="1" applyFont="1" applyFill="1" applyBorder="1" applyAlignment="1" quotePrefix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64" fontId="7" fillId="37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22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/>
    </xf>
    <xf numFmtId="44" fontId="3" fillId="36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82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59" fillId="0" borderId="10" xfId="53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0" fontId="59" fillId="36" borderId="13" xfId="53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 quotePrefix="1">
      <alignment horizontal="left" vertical="center" wrapText="1"/>
    </xf>
    <xf numFmtId="0" fontId="3" fillId="0" borderId="0" xfId="0" applyFont="1" applyFill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164" fontId="59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8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164" fontId="59" fillId="34" borderId="10" xfId="0" applyNumberFormat="1" applyFont="1" applyFill="1" applyBorder="1" applyAlignment="1">
      <alignment horizontal="right" vertical="center" wrapText="1"/>
    </xf>
    <xf numFmtId="164" fontId="3" fillId="36" borderId="13" xfId="0" applyNumberFormat="1" applyFont="1" applyFill="1" applyBorder="1" applyAlignment="1">
      <alignment horizontal="right" vertical="center" wrapText="1"/>
    </xf>
    <xf numFmtId="164" fontId="3" fillId="36" borderId="21" xfId="0" applyNumberFormat="1" applyFont="1" applyFill="1" applyBorder="1" applyAlignment="1">
      <alignment horizontal="right" vertical="center" wrapText="1"/>
    </xf>
    <xf numFmtId="164" fontId="3" fillId="36" borderId="10" xfId="0" applyNumberFormat="1" applyFont="1" applyFill="1" applyBorder="1" applyAlignment="1">
      <alignment/>
    </xf>
    <xf numFmtId="164" fontId="3" fillId="36" borderId="10" xfId="0" applyNumberFormat="1" applyFont="1" applyFill="1" applyBorder="1" applyAlignment="1">
      <alignment horizontal="right" vertical="center" wrapText="1"/>
    </xf>
    <xf numFmtId="164" fontId="3" fillId="36" borderId="11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Border="1" applyAlignment="1" quotePrefix="1">
      <alignment horizontal="center" vertical="center"/>
    </xf>
    <xf numFmtId="164" fontId="3" fillId="36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right"/>
    </xf>
    <xf numFmtId="44" fontId="3" fillId="0" borderId="10" xfId="0" applyNumberFormat="1" applyFont="1" applyFill="1" applyBorder="1" applyAlignment="1">
      <alignment horizontal="right" vertical="center"/>
    </xf>
    <xf numFmtId="44" fontId="3" fillId="0" borderId="19" xfId="0" applyNumberFormat="1" applyFont="1" applyFill="1" applyBorder="1" applyAlignment="1">
      <alignment horizontal="right" vertical="center"/>
    </xf>
    <xf numFmtId="44" fontId="3" fillId="0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164" fontId="3" fillId="36" borderId="0" xfId="0" applyNumberFormat="1" applyFont="1" applyFill="1" applyAlignment="1">
      <alignment horizontal="right" vertical="center"/>
    </xf>
    <xf numFmtId="0" fontId="3" fillId="36" borderId="0" xfId="0" applyFont="1" applyFill="1" applyAlignment="1">
      <alignment vertical="center" wrapText="1"/>
    </xf>
    <xf numFmtId="44" fontId="3" fillId="36" borderId="10" xfId="0" applyNumberFormat="1" applyFont="1" applyFill="1" applyBorder="1" applyAlignment="1">
      <alignment vertical="center"/>
    </xf>
    <xf numFmtId="0" fontId="3" fillId="36" borderId="0" xfId="0" applyFont="1" applyFill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164" fontId="6" fillId="34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4" fontId="6" fillId="33" borderId="19" xfId="0" applyNumberFormat="1" applyFont="1" applyFill="1" applyBorder="1" applyAlignment="1">
      <alignment horizontal="right" vertical="center" wrapText="1"/>
    </xf>
    <xf numFmtId="0" fontId="14" fillId="36" borderId="16" xfId="0" applyFont="1" applyFill="1" applyBorder="1" applyAlignment="1">
      <alignment vertical="center" wrapText="1"/>
    </xf>
    <xf numFmtId="164" fontId="14" fillId="36" borderId="10" xfId="0" applyNumberFormat="1" applyFont="1" applyFill="1" applyBorder="1" applyAlignment="1">
      <alignment horizontal="right" vertical="center" wrapText="1"/>
    </xf>
    <xf numFmtId="164" fontId="3" fillId="36" borderId="10" xfId="0" applyNumberFormat="1" applyFont="1" applyFill="1" applyBorder="1" applyAlignment="1">
      <alignment horizontal="right" vertical="center"/>
    </xf>
    <xf numFmtId="44" fontId="6" fillId="33" borderId="19" xfId="0" applyNumberFormat="1" applyFont="1" applyFill="1" applyBorder="1" applyAlignment="1">
      <alignment vertical="center"/>
    </xf>
    <xf numFmtId="164" fontId="6" fillId="33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64" fontId="6" fillId="37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17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left" vertic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 wrapText="1"/>
    </xf>
    <xf numFmtId="0" fontId="3" fillId="38" borderId="0" xfId="0" applyFont="1" applyFill="1" applyAlignment="1">
      <alignment horizontal="center"/>
    </xf>
    <xf numFmtId="0" fontId="3" fillId="38" borderId="0" xfId="0" applyFont="1" applyFill="1" applyAlignment="1">
      <alignment vertical="center"/>
    </xf>
    <xf numFmtId="0" fontId="19" fillId="38" borderId="0" xfId="0" applyFont="1" applyFill="1" applyAlignment="1">
      <alignment horizontal="right" vertical="center"/>
    </xf>
    <xf numFmtId="0" fontId="2" fillId="38" borderId="1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vertical="center"/>
    </xf>
    <xf numFmtId="0" fontId="39" fillId="36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9" fillId="36" borderId="10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3" fillId="36" borderId="10" xfId="0" applyNumberFormat="1" applyFont="1" applyFill="1" applyBorder="1" applyAlignment="1">
      <alignment horizontal="center" vertical="center"/>
    </xf>
    <xf numFmtId="183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 quotePrefix="1">
      <alignment horizontal="center" vertical="center"/>
    </xf>
    <xf numFmtId="0" fontId="3" fillId="36" borderId="10" xfId="0" applyFont="1" applyFill="1" applyBorder="1" applyAlignment="1" quotePrefix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 quotePrefix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164" fontId="3" fillId="36" borderId="10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 quotePrefix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left" vertical="center" wrapText="1"/>
    </xf>
    <xf numFmtId="0" fontId="3" fillId="36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/>
    </xf>
    <xf numFmtId="4" fontId="3" fillId="36" borderId="10" xfId="0" applyNumberFormat="1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left" vertical="center"/>
    </xf>
    <xf numFmtId="164" fontId="3" fillId="36" borderId="10" xfId="0" applyNumberFormat="1" applyFont="1" applyFill="1" applyBorder="1" applyAlignment="1" quotePrefix="1">
      <alignment horizontal="center" vertical="center" wrapText="1"/>
    </xf>
    <xf numFmtId="0" fontId="3" fillId="36" borderId="32" xfId="0" applyFont="1" applyFill="1" applyBorder="1" applyAlignment="1" quotePrefix="1">
      <alignment horizontal="center" vertical="center" wrapText="1"/>
    </xf>
    <xf numFmtId="8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 vertical="center"/>
    </xf>
    <xf numFmtId="44" fontId="3" fillId="0" borderId="15" xfId="0" applyNumberFormat="1" applyFont="1" applyBorder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34" borderId="36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left" vertical="center" wrapText="1"/>
    </xf>
    <xf numFmtId="0" fontId="11" fillId="34" borderId="32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34" borderId="32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0" fontId="20" fillId="37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textRotation="91" wrapText="1"/>
    </xf>
    <xf numFmtId="0" fontId="16" fillId="0" borderId="0" xfId="0" applyFont="1" applyFill="1" applyBorder="1" applyAlignment="1">
      <alignment horizontal="right" textRotation="91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elektronik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view="pageBreakPreview" zoomScale="88" zoomScaleSheetLayoutView="88" workbookViewId="0" topLeftCell="A1">
      <selection activeCell="L72" sqref="L72"/>
    </sheetView>
  </sheetViews>
  <sheetFormatPr defaultColWidth="9.140625" defaultRowHeight="12.75"/>
  <cols>
    <col min="1" max="1" width="5.140625" style="18" customWidth="1"/>
    <col min="2" max="2" width="33.28125" style="37" customWidth="1"/>
    <col min="3" max="3" width="14.57421875" style="18" customWidth="1"/>
    <col min="4" max="4" width="20.57421875" style="38" customWidth="1"/>
    <col min="5" max="5" width="27.00390625" style="39" customWidth="1"/>
    <col min="6" max="6" width="21.8515625" style="18" customWidth="1"/>
    <col min="7" max="7" width="34.00390625" style="39" customWidth="1"/>
    <col min="8" max="8" width="33.28125" style="63" customWidth="1"/>
    <col min="9" max="16384" width="9.140625" style="1" customWidth="1"/>
  </cols>
  <sheetData>
    <row r="1" spans="1:8" ht="56.25">
      <c r="A1" s="12" t="s">
        <v>0</v>
      </c>
      <c r="B1" s="147" t="s">
        <v>13</v>
      </c>
      <c r="C1" s="147" t="s">
        <v>1</v>
      </c>
      <c r="D1" s="144" t="s">
        <v>10</v>
      </c>
      <c r="E1" s="144" t="s">
        <v>149</v>
      </c>
      <c r="F1" s="145" t="s">
        <v>150</v>
      </c>
      <c r="G1" s="146" t="s">
        <v>151</v>
      </c>
      <c r="H1" s="145" t="s">
        <v>7</v>
      </c>
    </row>
    <row r="2" spans="1:8" ht="21" customHeight="1">
      <c r="A2" s="16" t="s">
        <v>9</v>
      </c>
      <c r="B2" s="262" t="s">
        <v>29</v>
      </c>
      <c r="C2" s="263"/>
      <c r="D2" s="263"/>
      <c r="E2" s="264"/>
      <c r="F2" s="57"/>
      <c r="G2" s="28"/>
      <c r="H2" s="59"/>
    </row>
    <row r="3" spans="1:8" ht="32.25" customHeight="1">
      <c r="A3" s="17">
        <v>1</v>
      </c>
      <c r="B3" s="70" t="s">
        <v>30</v>
      </c>
      <c r="C3" s="125">
        <v>1978</v>
      </c>
      <c r="D3" s="185">
        <v>266649.98</v>
      </c>
      <c r="E3" s="21">
        <v>178.07</v>
      </c>
      <c r="F3" s="126" t="s">
        <v>31</v>
      </c>
      <c r="G3" s="127" t="s">
        <v>32</v>
      </c>
      <c r="H3" s="128" t="s">
        <v>33</v>
      </c>
    </row>
    <row r="4" spans="1:8" ht="26.25" customHeight="1">
      <c r="A4" s="17">
        <v>2</v>
      </c>
      <c r="B4" s="113" t="s">
        <v>34</v>
      </c>
      <c r="C4" s="129">
        <v>2012</v>
      </c>
      <c r="D4" s="185">
        <v>23696</v>
      </c>
      <c r="E4" s="21"/>
      <c r="F4" s="130"/>
      <c r="G4" s="127"/>
      <c r="H4" s="131" t="s">
        <v>35</v>
      </c>
    </row>
    <row r="5" spans="1:8" ht="26.25" customHeight="1">
      <c r="A5" s="17">
        <v>3</v>
      </c>
      <c r="B5" s="113" t="s">
        <v>36</v>
      </c>
      <c r="C5" s="129">
        <v>2003</v>
      </c>
      <c r="D5" s="185">
        <v>731744.7</v>
      </c>
      <c r="E5" s="21">
        <v>260.72</v>
      </c>
      <c r="F5" s="130"/>
      <c r="G5" s="54" t="s">
        <v>37</v>
      </c>
      <c r="H5" s="131" t="s">
        <v>38</v>
      </c>
    </row>
    <row r="6" spans="1:8" ht="24.75" customHeight="1">
      <c r="A6" s="17">
        <v>4</v>
      </c>
      <c r="B6" s="70" t="s">
        <v>39</v>
      </c>
      <c r="C6" s="125">
        <v>2003</v>
      </c>
      <c r="D6" s="185">
        <v>495669.18</v>
      </c>
      <c r="E6" s="21">
        <v>231.5</v>
      </c>
      <c r="F6" s="126"/>
      <c r="G6" s="54" t="s">
        <v>32</v>
      </c>
      <c r="H6" s="128" t="s">
        <v>40</v>
      </c>
    </row>
    <row r="7" spans="1:8" ht="27" customHeight="1">
      <c r="A7" s="17">
        <v>5</v>
      </c>
      <c r="B7" s="70" t="s">
        <v>41</v>
      </c>
      <c r="C7" s="125">
        <v>2010</v>
      </c>
      <c r="D7" s="185">
        <v>655961.68</v>
      </c>
      <c r="E7" s="21">
        <v>217.8</v>
      </c>
      <c r="F7" s="126"/>
      <c r="G7" s="54" t="s">
        <v>37</v>
      </c>
      <c r="H7" s="128" t="s">
        <v>42</v>
      </c>
    </row>
    <row r="8" spans="1:8" ht="27.75" customHeight="1">
      <c r="A8" s="17">
        <v>6</v>
      </c>
      <c r="B8" s="70" t="s">
        <v>43</v>
      </c>
      <c r="C8" s="125">
        <v>2002</v>
      </c>
      <c r="D8" s="185">
        <v>420957.06</v>
      </c>
      <c r="E8" s="21">
        <v>314.21</v>
      </c>
      <c r="F8" s="126"/>
      <c r="G8" s="54" t="s">
        <v>37</v>
      </c>
      <c r="H8" s="128" t="s">
        <v>44</v>
      </c>
    </row>
    <row r="9" spans="1:8" ht="33" customHeight="1">
      <c r="A9" s="17">
        <v>7</v>
      </c>
      <c r="B9" s="70" t="s">
        <v>45</v>
      </c>
      <c r="C9" s="125" t="s">
        <v>46</v>
      </c>
      <c r="D9" s="185">
        <v>458893.75</v>
      </c>
      <c r="E9" s="21">
        <v>213.03</v>
      </c>
      <c r="F9" s="126" t="s">
        <v>47</v>
      </c>
      <c r="G9" s="54" t="s">
        <v>48</v>
      </c>
      <c r="H9" s="128" t="s">
        <v>49</v>
      </c>
    </row>
    <row r="10" spans="1:8" ht="22.5">
      <c r="A10" s="17">
        <v>8</v>
      </c>
      <c r="B10" s="70" t="s">
        <v>50</v>
      </c>
      <c r="C10" s="125">
        <v>1994</v>
      </c>
      <c r="D10" s="185">
        <v>205046.55</v>
      </c>
      <c r="E10" s="21">
        <v>964</v>
      </c>
      <c r="F10" s="126" t="s">
        <v>31</v>
      </c>
      <c r="G10" s="54" t="s">
        <v>32</v>
      </c>
      <c r="H10" s="128" t="s">
        <v>51</v>
      </c>
    </row>
    <row r="11" spans="1:8" ht="24.75" customHeight="1">
      <c r="A11" s="17">
        <v>9</v>
      </c>
      <c r="B11" s="70" t="s">
        <v>52</v>
      </c>
      <c r="C11" s="125">
        <v>1994</v>
      </c>
      <c r="D11" s="185">
        <v>40000</v>
      </c>
      <c r="E11" s="21">
        <v>163.8</v>
      </c>
      <c r="F11" s="126" t="s">
        <v>31</v>
      </c>
      <c r="G11" s="54" t="s">
        <v>32</v>
      </c>
      <c r="H11" s="128" t="s">
        <v>53</v>
      </c>
    </row>
    <row r="12" spans="1:8" ht="24.75" customHeight="1">
      <c r="A12" s="17">
        <v>10</v>
      </c>
      <c r="B12" s="70" t="s">
        <v>54</v>
      </c>
      <c r="C12" s="125">
        <v>1998</v>
      </c>
      <c r="D12" s="185">
        <v>16082</v>
      </c>
      <c r="E12" s="21">
        <v>40</v>
      </c>
      <c r="F12" s="126"/>
      <c r="G12" s="54" t="s">
        <v>32</v>
      </c>
      <c r="H12" s="128" t="s">
        <v>55</v>
      </c>
    </row>
    <row r="13" spans="1:8" ht="27.75" customHeight="1">
      <c r="A13" s="17">
        <v>11</v>
      </c>
      <c r="B13" s="70" t="s">
        <v>56</v>
      </c>
      <c r="C13" s="125">
        <v>2015</v>
      </c>
      <c r="D13" s="185">
        <v>226246.65</v>
      </c>
      <c r="E13" s="21">
        <v>45.73</v>
      </c>
      <c r="F13" s="126"/>
      <c r="G13" s="54" t="s">
        <v>37</v>
      </c>
      <c r="H13" s="120" t="s">
        <v>57</v>
      </c>
    </row>
    <row r="14" spans="1:8" ht="24.75" customHeight="1">
      <c r="A14" s="17">
        <v>12</v>
      </c>
      <c r="B14" s="70" t="s">
        <v>58</v>
      </c>
      <c r="C14" s="125">
        <v>2007</v>
      </c>
      <c r="D14" s="185">
        <v>215204.86</v>
      </c>
      <c r="E14" s="21">
        <v>48.36</v>
      </c>
      <c r="F14" s="126" t="s">
        <v>59</v>
      </c>
      <c r="G14" s="54" t="s">
        <v>32</v>
      </c>
      <c r="H14" s="128" t="s">
        <v>60</v>
      </c>
    </row>
    <row r="15" spans="1:8" ht="27" customHeight="1">
      <c r="A15" s="17">
        <v>13</v>
      </c>
      <c r="B15" s="70" t="s">
        <v>61</v>
      </c>
      <c r="C15" s="125">
        <v>1993</v>
      </c>
      <c r="D15" s="185">
        <v>1434955.1</v>
      </c>
      <c r="E15" s="21">
        <v>371.81</v>
      </c>
      <c r="F15" s="126" t="s">
        <v>31</v>
      </c>
      <c r="G15" s="54" t="s">
        <v>37</v>
      </c>
      <c r="H15" s="128" t="s">
        <v>62</v>
      </c>
    </row>
    <row r="16" spans="1:8" ht="24.75" customHeight="1">
      <c r="A16" s="17">
        <v>14</v>
      </c>
      <c r="B16" s="70" t="s">
        <v>63</v>
      </c>
      <c r="C16" s="125">
        <v>1997</v>
      </c>
      <c r="D16" s="185">
        <v>4300.5</v>
      </c>
      <c r="E16" s="21">
        <v>20</v>
      </c>
      <c r="F16" s="126"/>
      <c r="G16" s="54" t="s">
        <v>64</v>
      </c>
      <c r="H16" s="128" t="s">
        <v>65</v>
      </c>
    </row>
    <row r="17" spans="1:8" ht="27" customHeight="1">
      <c r="A17" s="17">
        <v>15</v>
      </c>
      <c r="B17" s="70" t="s">
        <v>66</v>
      </c>
      <c r="C17" s="125">
        <v>2004</v>
      </c>
      <c r="D17" s="185">
        <v>12976</v>
      </c>
      <c r="E17" s="21"/>
      <c r="F17" s="126"/>
      <c r="G17" s="54" t="s">
        <v>32</v>
      </c>
      <c r="H17" s="128" t="s">
        <v>67</v>
      </c>
    </row>
    <row r="18" spans="1:8" ht="21.75" customHeight="1">
      <c r="A18" s="17">
        <v>16</v>
      </c>
      <c r="B18" s="70" t="s">
        <v>68</v>
      </c>
      <c r="C18" s="125">
        <v>1997</v>
      </c>
      <c r="D18" s="185">
        <v>7350</v>
      </c>
      <c r="E18" s="21">
        <v>130</v>
      </c>
      <c r="F18" s="126"/>
      <c r="G18" s="54" t="s">
        <v>32</v>
      </c>
      <c r="H18" s="128" t="s">
        <v>69</v>
      </c>
    </row>
    <row r="19" spans="1:8" ht="26.25" customHeight="1">
      <c r="A19" s="17">
        <v>17</v>
      </c>
      <c r="B19" s="70" t="s">
        <v>70</v>
      </c>
      <c r="C19" s="125">
        <v>1996</v>
      </c>
      <c r="D19" s="185">
        <v>73497.7</v>
      </c>
      <c r="E19" s="21"/>
      <c r="F19" s="126"/>
      <c r="G19" s="54" t="s">
        <v>32</v>
      </c>
      <c r="H19" s="128" t="s">
        <v>55</v>
      </c>
    </row>
    <row r="20" spans="1:8" ht="30" customHeight="1">
      <c r="A20" s="17">
        <v>18</v>
      </c>
      <c r="B20" s="70" t="s">
        <v>71</v>
      </c>
      <c r="C20" s="125">
        <v>1997</v>
      </c>
      <c r="D20" s="185">
        <v>138128.86</v>
      </c>
      <c r="E20" s="21">
        <v>381.1</v>
      </c>
      <c r="F20" s="126"/>
      <c r="G20" s="54" t="s">
        <v>32</v>
      </c>
      <c r="H20" s="128" t="s">
        <v>72</v>
      </c>
    </row>
    <row r="21" spans="1:8" ht="21.75" customHeight="1">
      <c r="A21" s="17">
        <v>19</v>
      </c>
      <c r="B21" s="70" t="s">
        <v>73</v>
      </c>
      <c r="C21" s="125">
        <v>1996</v>
      </c>
      <c r="D21" s="185">
        <v>82276</v>
      </c>
      <c r="E21" s="21">
        <v>114.72</v>
      </c>
      <c r="F21" s="126"/>
      <c r="G21" s="54" t="s">
        <v>32</v>
      </c>
      <c r="H21" s="128" t="s">
        <v>74</v>
      </c>
    </row>
    <row r="22" spans="1:8" ht="21.75" customHeight="1">
      <c r="A22" s="17">
        <v>20</v>
      </c>
      <c r="B22" s="70" t="s">
        <v>75</v>
      </c>
      <c r="C22" s="125">
        <v>2003</v>
      </c>
      <c r="D22" s="185">
        <v>4600</v>
      </c>
      <c r="E22" s="21">
        <v>47.76</v>
      </c>
      <c r="F22" s="126"/>
      <c r="G22" s="54" t="s">
        <v>32</v>
      </c>
      <c r="H22" s="128" t="s">
        <v>76</v>
      </c>
    </row>
    <row r="23" spans="1:8" ht="25.5" customHeight="1">
      <c r="A23" s="17">
        <v>21</v>
      </c>
      <c r="B23" s="70" t="s">
        <v>77</v>
      </c>
      <c r="C23" s="125">
        <v>2007</v>
      </c>
      <c r="D23" s="185">
        <v>245102.02</v>
      </c>
      <c r="E23" s="21">
        <v>136</v>
      </c>
      <c r="F23" s="126"/>
      <c r="G23" s="54" t="s">
        <v>32</v>
      </c>
      <c r="H23" s="128" t="s">
        <v>78</v>
      </c>
    </row>
    <row r="24" spans="1:8" ht="22.5" customHeight="1">
      <c r="A24" s="17">
        <v>22</v>
      </c>
      <c r="B24" s="70" t="s">
        <v>79</v>
      </c>
      <c r="C24" s="125">
        <v>1998</v>
      </c>
      <c r="D24" s="185">
        <v>20000</v>
      </c>
      <c r="E24" s="21">
        <v>65</v>
      </c>
      <c r="F24" s="126" t="s">
        <v>80</v>
      </c>
      <c r="G24" s="54" t="s">
        <v>32</v>
      </c>
      <c r="H24" s="132" t="s">
        <v>81</v>
      </c>
    </row>
    <row r="25" spans="1:8" ht="20.25" customHeight="1">
      <c r="A25" s="17">
        <v>23</v>
      </c>
      <c r="B25" s="70" t="s">
        <v>82</v>
      </c>
      <c r="C25" s="125">
        <v>1978</v>
      </c>
      <c r="D25" s="185">
        <v>347820.78</v>
      </c>
      <c r="E25" s="21">
        <v>572.49</v>
      </c>
      <c r="F25" s="126" t="s">
        <v>83</v>
      </c>
      <c r="G25" s="54" t="s">
        <v>37</v>
      </c>
      <c r="H25" s="128" t="s">
        <v>84</v>
      </c>
    </row>
    <row r="26" spans="1:8" ht="27.75" customHeight="1">
      <c r="A26" s="17">
        <v>24</v>
      </c>
      <c r="B26" s="70" t="s">
        <v>85</v>
      </c>
      <c r="C26" s="125">
        <v>2007</v>
      </c>
      <c r="D26" s="185">
        <v>364864.29</v>
      </c>
      <c r="E26" s="21">
        <v>131.41</v>
      </c>
      <c r="F26" s="126"/>
      <c r="G26" s="54" t="s">
        <v>32</v>
      </c>
      <c r="H26" s="128" t="s">
        <v>86</v>
      </c>
    </row>
    <row r="27" spans="1:8" ht="25.5" customHeight="1">
      <c r="A27" s="17">
        <v>25</v>
      </c>
      <c r="B27" s="70" t="s">
        <v>87</v>
      </c>
      <c r="C27" s="125">
        <v>2008</v>
      </c>
      <c r="D27" s="185">
        <v>2449870.49</v>
      </c>
      <c r="E27" s="21">
        <v>497.03</v>
      </c>
      <c r="F27" s="126" t="s">
        <v>59</v>
      </c>
      <c r="G27" s="54" t="s">
        <v>32</v>
      </c>
      <c r="H27" s="128" t="s">
        <v>88</v>
      </c>
    </row>
    <row r="28" spans="1:8" ht="28.5" customHeight="1">
      <c r="A28" s="17">
        <v>26</v>
      </c>
      <c r="B28" s="113" t="s">
        <v>89</v>
      </c>
      <c r="C28" s="129">
        <v>1978</v>
      </c>
      <c r="D28" s="185">
        <v>167260.47</v>
      </c>
      <c r="E28" s="21">
        <v>193.1</v>
      </c>
      <c r="F28" s="130"/>
      <c r="G28" s="133" t="s">
        <v>32</v>
      </c>
      <c r="H28" s="131" t="s">
        <v>90</v>
      </c>
    </row>
    <row r="29" spans="1:8" ht="22.5" customHeight="1">
      <c r="A29" s="17">
        <v>27</v>
      </c>
      <c r="B29" s="134" t="s">
        <v>91</v>
      </c>
      <c r="C29" s="135">
        <v>1993</v>
      </c>
      <c r="D29" s="185">
        <v>39024</v>
      </c>
      <c r="E29" s="21">
        <v>40</v>
      </c>
      <c r="F29" s="136"/>
      <c r="G29" s="54" t="s">
        <v>32</v>
      </c>
      <c r="H29" s="137" t="s">
        <v>92</v>
      </c>
    </row>
    <row r="30" spans="1:8" ht="33.75">
      <c r="A30" s="17">
        <v>28</v>
      </c>
      <c r="B30" s="70" t="s">
        <v>93</v>
      </c>
      <c r="C30" s="125">
        <v>2010</v>
      </c>
      <c r="D30" s="185">
        <v>164143.71</v>
      </c>
      <c r="E30" s="21">
        <v>64.24</v>
      </c>
      <c r="F30" s="126" t="s">
        <v>31</v>
      </c>
      <c r="G30" s="54" t="s">
        <v>94</v>
      </c>
      <c r="H30" s="128" t="s">
        <v>95</v>
      </c>
    </row>
    <row r="31" spans="1:8" ht="25.5">
      <c r="A31" s="17">
        <v>29</v>
      </c>
      <c r="B31" s="70" t="s">
        <v>96</v>
      </c>
      <c r="C31" s="125">
        <v>2009</v>
      </c>
      <c r="D31" s="185">
        <v>408407.7</v>
      </c>
      <c r="E31" s="21">
        <v>178.07</v>
      </c>
      <c r="F31" s="126" t="s">
        <v>31</v>
      </c>
      <c r="G31" s="54" t="s">
        <v>32</v>
      </c>
      <c r="H31" s="128" t="s">
        <v>97</v>
      </c>
    </row>
    <row r="32" spans="1:8" ht="25.5">
      <c r="A32" s="17">
        <v>30</v>
      </c>
      <c r="B32" s="70" t="s">
        <v>98</v>
      </c>
      <c r="C32" s="125">
        <v>2012</v>
      </c>
      <c r="D32" s="185">
        <v>23696</v>
      </c>
      <c r="E32" s="21"/>
      <c r="F32" s="126"/>
      <c r="G32" s="54"/>
      <c r="H32" s="128" t="s">
        <v>99</v>
      </c>
    </row>
    <row r="33" spans="1:8" ht="22.5">
      <c r="A33" s="17">
        <v>31</v>
      </c>
      <c r="B33" s="70" t="s">
        <v>100</v>
      </c>
      <c r="C33" s="125">
        <v>1996</v>
      </c>
      <c r="D33" s="185">
        <v>255803.46</v>
      </c>
      <c r="E33" s="21">
        <v>205.6</v>
      </c>
      <c r="F33" s="126"/>
      <c r="G33" s="54" t="s">
        <v>32</v>
      </c>
      <c r="H33" s="128" t="s">
        <v>101</v>
      </c>
    </row>
    <row r="34" spans="1:8" ht="22.5">
      <c r="A34" s="17">
        <v>32</v>
      </c>
      <c r="B34" s="70" t="s">
        <v>102</v>
      </c>
      <c r="C34" s="125" t="s">
        <v>103</v>
      </c>
      <c r="D34" s="185">
        <v>15000</v>
      </c>
      <c r="E34" s="21">
        <v>60</v>
      </c>
      <c r="F34" s="126"/>
      <c r="G34" s="54" t="s">
        <v>32</v>
      </c>
      <c r="H34" s="128" t="s">
        <v>104</v>
      </c>
    </row>
    <row r="35" spans="1:8" ht="22.5">
      <c r="A35" s="17">
        <v>33</v>
      </c>
      <c r="B35" s="70" t="s">
        <v>105</v>
      </c>
      <c r="C35" s="125">
        <v>2008</v>
      </c>
      <c r="D35" s="185">
        <v>138297.1</v>
      </c>
      <c r="E35" s="21">
        <v>125.66</v>
      </c>
      <c r="F35" s="126"/>
      <c r="G35" s="54" t="s">
        <v>106</v>
      </c>
      <c r="H35" s="128" t="s">
        <v>88</v>
      </c>
    </row>
    <row r="36" spans="1:8" ht="22.5">
      <c r="A36" s="17">
        <v>34</v>
      </c>
      <c r="B36" s="70" t="s">
        <v>107</v>
      </c>
      <c r="C36" s="125">
        <v>2010</v>
      </c>
      <c r="D36" s="185">
        <v>1088428.04</v>
      </c>
      <c r="E36" s="21">
        <v>2473.11</v>
      </c>
      <c r="F36" s="126"/>
      <c r="G36" s="54" t="s">
        <v>32</v>
      </c>
      <c r="H36" s="132" t="s">
        <v>108</v>
      </c>
    </row>
    <row r="37" spans="1:8" ht="25.5">
      <c r="A37" s="17">
        <v>35</v>
      </c>
      <c r="B37" s="113" t="s">
        <v>109</v>
      </c>
      <c r="C37" s="129">
        <v>2011</v>
      </c>
      <c r="D37" s="185">
        <v>40123.52</v>
      </c>
      <c r="E37" s="21">
        <v>110</v>
      </c>
      <c r="F37" s="130"/>
      <c r="G37" s="133" t="s">
        <v>32</v>
      </c>
      <c r="H37" s="131" t="s">
        <v>110</v>
      </c>
    </row>
    <row r="38" spans="1:8" ht="25.5">
      <c r="A38" s="17">
        <v>36</v>
      </c>
      <c r="B38" s="45" t="s">
        <v>111</v>
      </c>
      <c r="C38" s="138">
        <v>2012</v>
      </c>
      <c r="D38" s="185">
        <v>192765.79</v>
      </c>
      <c r="E38" s="21"/>
      <c r="F38" s="139"/>
      <c r="G38" s="54" t="s">
        <v>112</v>
      </c>
      <c r="H38" s="45" t="s">
        <v>113</v>
      </c>
    </row>
    <row r="39" spans="1:8" ht="12.75">
      <c r="A39" s="17">
        <v>37</v>
      </c>
      <c r="B39" s="45" t="s">
        <v>114</v>
      </c>
      <c r="C39" s="138">
        <v>2012</v>
      </c>
      <c r="D39" s="185">
        <v>31569.53</v>
      </c>
      <c r="E39" s="21"/>
      <c r="F39" s="139"/>
      <c r="G39" s="54" t="s">
        <v>112</v>
      </c>
      <c r="H39" s="46" t="s">
        <v>115</v>
      </c>
    </row>
    <row r="40" spans="1:8" ht="25.5">
      <c r="A40" s="17">
        <v>38</v>
      </c>
      <c r="B40" s="45" t="s">
        <v>116</v>
      </c>
      <c r="C40" s="138">
        <v>2012</v>
      </c>
      <c r="D40" s="185">
        <v>190906.47</v>
      </c>
      <c r="E40" s="21"/>
      <c r="F40" s="139"/>
      <c r="G40" s="54" t="s">
        <v>112</v>
      </c>
      <c r="H40" s="45" t="s">
        <v>117</v>
      </c>
    </row>
    <row r="41" spans="1:8" ht="12.75">
      <c r="A41" s="17">
        <v>39</v>
      </c>
      <c r="B41" s="45" t="s">
        <v>118</v>
      </c>
      <c r="C41" s="140">
        <v>2012</v>
      </c>
      <c r="D41" s="186">
        <v>42232.99</v>
      </c>
      <c r="E41" s="141"/>
      <c r="F41" s="142"/>
      <c r="G41" s="54" t="s">
        <v>112</v>
      </c>
      <c r="H41" s="143" t="s">
        <v>119</v>
      </c>
    </row>
    <row r="42" spans="1:8" ht="12.75">
      <c r="A42" s="17">
        <v>40</v>
      </c>
      <c r="B42" s="45" t="s">
        <v>120</v>
      </c>
      <c r="C42" s="21">
        <v>2012</v>
      </c>
      <c r="D42" s="185">
        <v>30079.39</v>
      </c>
      <c r="E42" s="21"/>
      <c r="F42" s="46"/>
      <c r="G42" s="54" t="s">
        <v>112</v>
      </c>
      <c r="H42" s="46" t="s">
        <v>101</v>
      </c>
    </row>
    <row r="43" spans="1:8" ht="12.75">
      <c r="A43" s="17">
        <v>41</v>
      </c>
      <c r="B43" s="45" t="s">
        <v>121</v>
      </c>
      <c r="C43" s="21">
        <v>2013</v>
      </c>
      <c r="D43" s="185">
        <v>104114.09</v>
      </c>
      <c r="E43" s="21"/>
      <c r="F43" s="46"/>
      <c r="G43" s="54" t="s">
        <v>112</v>
      </c>
      <c r="H43" s="46" t="s">
        <v>42</v>
      </c>
    </row>
    <row r="44" spans="1:8" ht="12.75">
      <c r="A44" s="17">
        <v>42</v>
      </c>
      <c r="B44" s="45" t="s">
        <v>122</v>
      </c>
      <c r="C44" s="21">
        <v>2013</v>
      </c>
      <c r="D44" s="185">
        <v>67711.5</v>
      </c>
      <c r="E44" s="21"/>
      <c r="F44" s="46"/>
      <c r="G44" s="54" t="s">
        <v>112</v>
      </c>
      <c r="H44" s="46" t="s">
        <v>123</v>
      </c>
    </row>
    <row r="45" spans="1:8" ht="12.75">
      <c r="A45" s="17">
        <v>43</v>
      </c>
      <c r="B45" s="45" t="s">
        <v>124</v>
      </c>
      <c r="C45" s="21">
        <v>2015</v>
      </c>
      <c r="D45" s="185">
        <v>17298.24</v>
      </c>
      <c r="E45" s="21"/>
      <c r="F45" s="46"/>
      <c r="G45" s="54" t="s">
        <v>112</v>
      </c>
      <c r="H45" s="46" t="s">
        <v>76</v>
      </c>
    </row>
    <row r="46" spans="1:8" ht="25.5">
      <c r="A46" s="17">
        <v>44</v>
      </c>
      <c r="B46" s="45" t="s">
        <v>125</v>
      </c>
      <c r="C46" s="21">
        <v>2012</v>
      </c>
      <c r="D46" s="185">
        <v>1543335.25</v>
      </c>
      <c r="E46" s="21"/>
      <c r="F46" s="46"/>
      <c r="G46" s="54" t="s">
        <v>126</v>
      </c>
      <c r="H46" s="46" t="s">
        <v>42</v>
      </c>
    </row>
    <row r="47" spans="1:8" ht="25.5">
      <c r="A47" s="17">
        <v>45</v>
      </c>
      <c r="B47" s="45" t="s">
        <v>127</v>
      </c>
      <c r="C47" s="21">
        <v>2004</v>
      </c>
      <c r="D47" s="185">
        <v>482142.14</v>
      </c>
      <c r="E47" s="21"/>
      <c r="F47" s="46"/>
      <c r="G47" s="54" t="s">
        <v>128</v>
      </c>
      <c r="H47" s="46" t="s">
        <v>53</v>
      </c>
    </row>
    <row r="48" spans="1:8" ht="12.75">
      <c r="A48" s="17">
        <v>46</v>
      </c>
      <c r="B48" s="45" t="s">
        <v>129</v>
      </c>
      <c r="C48" s="21">
        <v>2012</v>
      </c>
      <c r="D48" s="185">
        <v>86865.24</v>
      </c>
      <c r="E48" s="21"/>
      <c r="F48" s="46"/>
      <c r="G48" s="54" t="s">
        <v>130</v>
      </c>
      <c r="H48" s="46" t="s">
        <v>131</v>
      </c>
    </row>
    <row r="49" spans="1:8" ht="90">
      <c r="A49" s="17">
        <v>47</v>
      </c>
      <c r="B49" s="45" t="s">
        <v>132</v>
      </c>
      <c r="C49" s="31"/>
      <c r="D49" s="187">
        <v>76464.53</v>
      </c>
      <c r="E49" s="21"/>
      <c r="F49" s="46"/>
      <c r="G49" s="54" t="s">
        <v>133</v>
      </c>
      <c r="H49" s="45" t="s">
        <v>104</v>
      </c>
    </row>
    <row r="50" spans="1:8" ht="112.5">
      <c r="A50" s="17">
        <v>48</v>
      </c>
      <c r="B50" s="45" t="s">
        <v>134</v>
      </c>
      <c r="C50" s="21">
        <v>2013</v>
      </c>
      <c r="D50" s="185">
        <v>257700.41</v>
      </c>
      <c r="E50" s="21"/>
      <c r="F50" s="46"/>
      <c r="G50" s="54" t="s">
        <v>135</v>
      </c>
      <c r="H50" s="46" t="s">
        <v>136</v>
      </c>
    </row>
    <row r="51" spans="1:8" ht="45">
      <c r="A51" s="17">
        <v>49</v>
      </c>
      <c r="B51" s="45" t="s">
        <v>137</v>
      </c>
      <c r="C51" s="21">
        <v>2013</v>
      </c>
      <c r="D51" s="185">
        <v>1267688.85</v>
      </c>
      <c r="E51" s="21"/>
      <c r="F51" s="46"/>
      <c r="G51" s="54" t="s">
        <v>138</v>
      </c>
      <c r="H51" s="46" t="s">
        <v>104</v>
      </c>
    </row>
    <row r="52" spans="1:8" ht="18" customHeight="1">
      <c r="A52" s="17">
        <v>50</v>
      </c>
      <c r="B52" s="45" t="s">
        <v>139</v>
      </c>
      <c r="C52" s="21">
        <v>2014</v>
      </c>
      <c r="D52" s="185">
        <v>567014.1</v>
      </c>
      <c r="E52" s="21"/>
      <c r="F52" s="46"/>
      <c r="G52" s="54"/>
      <c r="H52" s="46" t="s">
        <v>273</v>
      </c>
    </row>
    <row r="53" spans="1:8" ht="45">
      <c r="A53" s="17">
        <v>51</v>
      </c>
      <c r="B53" s="1" t="s">
        <v>140</v>
      </c>
      <c r="C53" s="31" t="s">
        <v>141</v>
      </c>
      <c r="D53" s="187">
        <v>6186582.52</v>
      </c>
      <c r="E53" s="31"/>
      <c r="F53" s="45"/>
      <c r="G53" s="54" t="s">
        <v>142</v>
      </c>
      <c r="H53" s="45" t="s">
        <v>143</v>
      </c>
    </row>
    <row r="54" spans="1:8" ht="56.25">
      <c r="A54" s="17">
        <v>52</v>
      </c>
      <c r="B54" s="45" t="s">
        <v>144</v>
      </c>
      <c r="C54" s="31">
        <v>2015</v>
      </c>
      <c r="D54" s="187">
        <v>68990</v>
      </c>
      <c r="E54" s="31"/>
      <c r="F54" s="45"/>
      <c r="G54" s="54" t="s">
        <v>145</v>
      </c>
      <c r="H54" s="45" t="s">
        <v>146</v>
      </c>
    </row>
    <row r="55" spans="1:8" ht="22.5">
      <c r="A55" s="17">
        <v>53</v>
      </c>
      <c r="B55" s="45" t="s">
        <v>147</v>
      </c>
      <c r="C55" s="31">
        <v>2006</v>
      </c>
      <c r="D55" s="187">
        <v>929205.07</v>
      </c>
      <c r="E55" s="31">
        <v>734.57</v>
      </c>
      <c r="F55" s="45" t="s">
        <v>31</v>
      </c>
      <c r="G55" s="54" t="s">
        <v>32</v>
      </c>
      <c r="H55" s="45" t="s">
        <v>148</v>
      </c>
    </row>
    <row r="56" spans="1:8" ht="12.75">
      <c r="A56" s="25"/>
      <c r="B56" s="41" t="s">
        <v>8</v>
      </c>
      <c r="C56" s="25"/>
      <c r="D56" s="42">
        <f>SUM(D3:D55)</f>
        <v>23424744.26</v>
      </c>
      <c r="E56" s="43"/>
      <c r="F56" s="25"/>
      <c r="G56" s="43"/>
      <c r="H56" s="60"/>
    </row>
    <row r="57" spans="1:8" ht="12.75">
      <c r="A57" s="255"/>
      <c r="B57" s="255"/>
      <c r="C57" s="255"/>
      <c r="D57" s="255"/>
      <c r="E57" s="255"/>
      <c r="F57" s="255"/>
      <c r="G57" s="255"/>
      <c r="H57" s="255"/>
    </row>
    <row r="58" spans="1:8" ht="19.5" customHeight="1">
      <c r="A58" s="44" t="s">
        <v>14</v>
      </c>
      <c r="B58" s="265" t="s">
        <v>181</v>
      </c>
      <c r="C58" s="265"/>
      <c r="D58" s="265"/>
      <c r="E58" s="265"/>
      <c r="F58" s="265"/>
      <c r="G58" s="265"/>
      <c r="H58" s="265"/>
    </row>
    <row r="59" spans="1:8" ht="25.5">
      <c r="A59" s="21">
        <v>1</v>
      </c>
      <c r="B59" s="155" t="s">
        <v>176</v>
      </c>
      <c r="C59" s="156" t="s">
        <v>177</v>
      </c>
      <c r="D59" s="157">
        <v>122739.63</v>
      </c>
      <c r="E59" s="156" t="s">
        <v>178</v>
      </c>
      <c r="F59" s="155" t="s">
        <v>47</v>
      </c>
      <c r="G59" s="37" t="s">
        <v>179</v>
      </c>
      <c r="H59" s="158" t="s">
        <v>180</v>
      </c>
    </row>
    <row r="60" spans="1:8" ht="12.75">
      <c r="A60" s="25"/>
      <c r="B60" s="41" t="s">
        <v>8</v>
      </c>
      <c r="C60" s="25"/>
      <c r="D60" s="42">
        <f>D59</f>
        <v>122739.63</v>
      </c>
      <c r="E60" s="43"/>
      <c r="F60" s="25"/>
      <c r="G60" s="43"/>
      <c r="H60" s="60"/>
    </row>
    <row r="61" spans="1:8" ht="12.75">
      <c r="A61" s="255"/>
      <c r="B61" s="255"/>
      <c r="C61" s="255"/>
      <c r="D61" s="255"/>
      <c r="E61" s="255"/>
      <c r="F61" s="255"/>
      <c r="G61" s="255"/>
      <c r="H61" s="255"/>
    </row>
    <row r="62" spans="1:8" ht="12.75">
      <c r="A62" s="24" t="s">
        <v>15</v>
      </c>
      <c r="B62" s="265" t="s">
        <v>184</v>
      </c>
      <c r="C62" s="265"/>
      <c r="D62" s="265"/>
      <c r="E62" s="265"/>
      <c r="F62" s="265"/>
      <c r="G62" s="265"/>
      <c r="H62" s="265"/>
    </row>
    <row r="63" spans="1:8" ht="21" customHeight="1">
      <c r="A63" s="21"/>
      <c r="B63" s="159" t="s">
        <v>185</v>
      </c>
      <c r="C63" s="17"/>
      <c r="D63" s="35"/>
      <c r="E63" s="30"/>
      <c r="F63" s="17"/>
      <c r="G63" s="30"/>
      <c r="H63" s="27"/>
    </row>
    <row r="64" spans="1:8" ht="12.75">
      <c r="A64" s="25"/>
      <c r="B64" s="41" t="s">
        <v>8</v>
      </c>
      <c r="C64" s="25"/>
      <c r="D64" s="42">
        <f>SUM(D63:D63)</f>
        <v>0</v>
      </c>
      <c r="E64" s="43"/>
      <c r="F64" s="25"/>
      <c r="G64" s="43"/>
      <c r="H64" s="60"/>
    </row>
    <row r="65" spans="1:8" ht="12.75">
      <c r="A65" s="255"/>
      <c r="B65" s="255"/>
      <c r="C65" s="255"/>
      <c r="D65" s="255"/>
      <c r="E65" s="255"/>
      <c r="F65" s="255"/>
      <c r="G65" s="255"/>
      <c r="H65" s="255"/>
    </row>
    <row r="66" spans="1:8" ht="12.75">
      <c r="A66" s="24" t="s">
        <v>16</v>
      </c>
      <c r="B66" s="265" t="s">
        <v>191</v>
      </c>
      <c r="C66" s="265"/>
      <c r="D66" s="265"/>
      <c r="E66" s="265"/>
      <c r="F66" s="265"/>
      <c r="G66" s="265"/>
      <c r="H66" s="265"/>
    </row>
    <row r="67" spans="1:8" ht="25.5">
      <c r="A67" s="32">
        <v>1</v>
      </c>
      <c r="B67" s="30" t="s">
        <v>192</v>
      </c>
      <c r="C67" s="17">
        <v>1950</v>
      </c>
      <c r="D67" s="256">
        <v>240000</v>
      </c>
      <c r="E67" s="17"/>
      <c r="F67" s="30" t="s">
        <v>193</v>
      </c>
      <c r="G67" s="45" t="s">
        <v>194</v>
      </c>
      <c r="H67" s="30" t="s">
        <v>195</v>
      </c>
    </row>
    <row r="68" spans="1:8" ht="25.5">
      <c r="A68" s="110">
        <v>2</v>
      </c>
      <c r="B68" s="48" t="s">
        <v>196</v>
      </c>
      <c r="C68" s="58">
        <v>1950</v>
      </c>
      <c r="D68" s="257"/>
      <c r="E68" s="58"/>
      <c r="F68" s="48"/>
      <c r="G68" s="45" t="s">
        <v>32</v>
      </c>
      <c r="H68" s="30" t="s">
        <v>195</v>
      </c>
    </row>
    <row r="69" spans="1:8" ht="25.5">
      <c r="A69" s="110">
        <v>3</v>
      </c>
      <c r="B69" s="30" t="s">
        <v>197</v>
      </c>
      <c r="C69" s="17">
        <v>1950</v>
      </c>
      <c r="D69" s="257"/>
      <c r="E69" s="17" t="s">
        <v>198</v>
      </c>
      <c r="F69" s="30" t="s">
        <v>47</v>
      </c>
      <c r="G69" s="45" t="s">
        <v>199</v>
      </c>
      <c r="H69" s="30" t="s">
        <v>195</v>
      </c>
    </row>
    <row r="70" spans="1:8" ht="25.5">
      <c r="A70" s="32">
        <v>4</v>
      </c>
      <c r="B70" s="30" t="s">
        <v>196</v>
      </c>
      <c r="C70" s="17">
        <v>1950</v>
      </c>
      <c r="D70" s="257"/>
      <c r="E70" s="17" t="s">
        <v>200</v>
      </c>
      <c r="F70" s="30" t="s">
        <v>47</v>
      </c>
      <c r="G70" s="45" t="s">
        <v>32</v>
      </c>
      <c r="H70" s="30" t="s">
        <v>195</v>
      </c>
    </row>
    <row r="71" spans="1:8" ht="25.5">
      <c r="A71" s="110">
        <v>5</v>
      </c>
      <c r="B71" s="30" t="s">
        <v>201</v>
      </c>
      <c r="C71" s="17">
        <v>1989</v>
      </c>
      <c r="D71" s="257"/>
      <c r="E71" s="17" t="s">
        <v>202</v>
      </c>
      <c r="F71" s="30"/>
      <c r="G71" s="45" t="s">
        <v>199</v>
      </c>
      <c r="H71" s="30" t="s">
        <v>195</v>
      </c>
    </row>
    <row r="72" spans="1:8" ht="25.5">
      <c r="A72" s="110">
        <v>6</v>
      </c>
      <c r="B72" s="30" t="s">
        <v>203</v>
      </c>
      <c r="C72" s="17">
        <v>1994</v>
      </c>
      <c r="D72" s="257"/>
      <c r="E72" s="17" t="s">
        <v>204</v>
      </c>
      <c r="F72" s="30"/>
      <c r="G72" s="45" t="s">
        <v>37</v>
      </c>
      <c r="H72" s="30" t="s">
        <v>195</v>
      </c>
    </row>
    <row r="73" spans="1:8" ht="21.75" customHeight="1">
      <c r="A73" s="32">
        <v>7</v>
      </c>
      <c r="B73" s="30" t="s">
        <v>205</v>
      </c>
      <c r="C73" s="17">
        <v>1994</v>
      </c>
      <c r="D73" s="257"/>
      <c r="E73" s="17" t="s">
        <v>206</v>
      </c>
      <c r="F73" s="30"/>
      <c r="G73" s="45" t="s">
        <v>37</v>
      </c>
      <c r="H73" s="30" t="s">
        <v>195</v>
      </c>
    </row>
    <row r="74" spans="1:8" ht="25.5">
      <c r="A74" s="110">
        <v>8</v>
      </c>
      <c r="B74" s="30" t="s">
        <v>207</v>
      </c>
      <c r="C74" s="17">
        <v>1994</v>
      </c>
      <c r="D74" s="258"/>
      <c r="E74" s="17" t="s">
        <v>208</v>
      </c>
      <c r="F74" s="30"/>
      <c r="G74" s="45" t="s">
        <v>37</v>
      </c>
      <c r="H74" s="30" t="s">
        <v>195</v>
      </c>
    </row>
    <row r="75" spans="1:8" ht="12.75">
      <c r="A75" s="25"/>
      <c r="B75" s="41" t="s">
        <v>8</v>
      </c>
      <c r="C75" s="55"/>
      <c r="D75" s="42">
        <f>D67</f>
        <v>240000</v>
      </c>
      <c r="E75" s="43"/>
      <c r="F75" s="25"/>
      <c r="G75" s="43"/>
      <c r="H75" s="60"/>
    </row>
    <row r="76" spans="1:8" ht="12.75">
      <c r="A76" s="255"/>
      <c r="B76" s="255"/>
      <c r="C76" s="255"/>
      <c r="D76" s="255"/>
      <c r="E76" s="255"/>
      <c r="F76" s="255"/>
      <c r="G76" s="255"/>
      <c r="H76" s="255"/>
    </row>
    <row r="77" spans="1:8" ht="12.75">
      <c r="A77" s="24" t="s">
        <v>26</v>
      </c>
      <c r="B77" s="265" t="s">
        <v>212</v>
      </c>
      <c r="C77" s="265"/>
      <c r="D77" s="265"/>
      <c r="E77" s="265"/>
      <c r="F77" s="265"/>
      <c r="G77" s="265"/>
      <c r="H77" s="265"/>
    </row>
    <row r="78" spans="1:8" ht="25.5">
      <c r="A78" s="21">
        <v>1</v>
      </c>
      <c r="B78" s="30" t="s">
        <v>213</v>
      </c>
      <c r="C78" s="17">
        <v>1986</v>
      </c>
      <c r="D78" s="40">
        <v>748799.99</v>
      </c>
      <c r="E78" s="17">
        <v>749.26</v>
      </c>
      <c r="F78" s="30" t="s">
        <v>214</v>
      </c>
      <c r="G78" s="167" t="s">
        <v>215</v>
      </c>
      <c r="H78" s="34" t="s">
        <v>216</v>
      </c>
    </row>
    <row r="79" spans="1:8" ht="12.75">
      <c r="A79" s="25"/>
      <c r="B79" s="41" t="s">
        <v>8</v>
      </c>
      <c r="C79" s="25"/>
      <c r="D79" s="42">
        <f>SUM(D78:D78)</f>
        <v>748799.99</v>
      </c>
      <c r="E79" s="43"/>
      <c r="F79" s="25"/>
      <c r="G79" s="43"/>
      <c r="H79" s="60"/>
    </row>
    <row r="80" spans="1:8" ht="12.75">
      <c r="A80" s="255"/>
      <c r="B80" s="255"/>
      <c r="C80" s="255"/>
      <c r="D80" s="255"/>
      <c r="E80" s="255"/>
      <c r="F80" s="255"/>
      <c r="G80" s="255"/>
      <c r="H80" s="255"/>
    </row>
    <row r="81" spans="1:8" ht="12.75">
      <c r="A81" s="24" t="s">
        <v>17</v>
      </c>
      <c r="B81" s="265" t="s">
        <v>222</v>
      </c>
      <c r="C81" s="265"/>
      <c r="D81" s="265"/>
      <c r="E81" s="265"/>
      <c r="F81" s="265"/>
      <c r="G81" s="265"/>
      <c r="H81" s="265"/>
    </row>
    <row r="82" spans="1:8" ht="38.25">
      <c r="A82" s="21">
        <v>1</v>
      </c>
      <c r="B82" s="30" t="s">
        <v>223</v>
      </c>
      <c r="C82" s="52"/>
      <c r="D82" s="35">
        <v>100000</v>
      </c>
      <c r="E82" s="17">
        <v>576.99</v>
      </c>
      <c r="F82" s="34" t="s">
        <v>224</v>
      </c>
      <c r="G82" s="37" t="s">
        <v>32</v>
      </c>
      <c r="H82" s="30" t="s">
        <v>225</v>
      </c>
    </row>
    <row r="83" spans="1:8" ht="12.75">
      <c r="A83" s="25"/>
      <c r="B83" s="41" t="s">
        <v>8</v>
      </c>
      <c r="C83" s="25"/>
      <c r="D83" s="42">
        <f>SUM(D82:D82)</f>
        <v>100000</v>
      </c>
      <c r="E83" s="43"/>
      <c r="F83" s="25"/>
      <c r="G83" s="43"/>
      <c r="H83" s="60"/>
    </row>
    <row r="84" spans="1:8" ht="12.75">
      <c r="A84" s="255"/>
      <c r="B84" s="255"/>
      <c r="C84" s="255"/>
      <c r="D84" s="255"/>
      <c r="E84" s="255"/>
      <c r="F84" s="255"/>
      <c r="G84" s="255"/>
      <c r="H84" s="255"/>
    </row>
    <row r="85" spans="1:8" ht="12.75">
      <c r="A85" s="24" t="s">
        <v>18</v>
      </c>
      <c r="B85" s="265" t="s">
        <v>230</v>
      </c>
      <c r="C85" s="265"/>
      <c r="D85" s="265"/>
      <c r="E85" s="265"/>
      <c r="F85" s="265"/>
      <c r="G85" s="265"/>
      <c r="H85" s="265"/>
    </row>
    <row r="86" spans="1:8" ht="18.75" customHeight="1">
      <c r="A86" s="21">
        <v>1</v>
      </c>
      <c r="B86" s="34" t="s">
        <v>183</v>
      </c>
      <c r="C86" s="17"/>
      <c r="D86" s="51"/>
      <c r="E86" s="34"/>
      <c r="F86" s="17"/>
      <c r="G86" s="30"/>
      <c r="H86" s="27"/>
    </row>
    <row r="87" spans="1:8" ht="12.75">
      <c r="A87" s="25"/>
      <c r="B87" s="41" t="s">
        <v>8</v>
      </c>
      <c r="C87" s="25"/>
      <c r="D87" s="42">
        <f>SUM(D86:D86)</f>
        <v>0</v>
      </c>
      <c r="E87" s="43"/>
      <c r="F87" s="25"/>
      <c r="G87" s="43"/>
      <c r="H87" s="60"/>
    </row>
    <row r="88" spans="1:8" ht="12.75">
      <c r="A88" s="21"/>
      <c r="B88" s="53"/>
      <c r="C88" s="32"/>
      <c r="D88" s="50"/>
      <c r="E88" s="30"/>
      <c r="F88" s="21"/>
      <c r="G88" s="46"/>
      <c r="H88" s="27"/>
    </row>
    <row r="89" spans="1:8" ht="12.75">
      <c r="A89" s="24" t="s">
        <v>19</v>
      </c>
      <c r="B89" s="259" t="s">
        <v>249</v>
      </c>
      <c r="C89" s="260"/>
      <c r="D89" s="260"/>
      <c r="E89" s="260"/>
      <c r="F89" s="260"/>
      <c r="G89" s="260"/>
      <c r="H89" s="261"/>
    </row>
    <row r="90" spans="1:8" ht="38.25">
      <c r="A90" s="188">
        <v>1</v>
      </c>
      <c r="B90" s="189" t="s">
        <v>223</v>
      </c>
      <c r="C90" s="188">
        <v>1988</v>
      </c>
      <c r="D90" s="190">
        <v>1087002.5</v>
      </c>
      <c r="E90" s="188">
        <v>2189</v>
      </c>
      <c r="F90" s="159" t="s">
        <v>224</v>
      </c>
      <c r="G90" s="191" t="s">
        <v>32</v>
      </c>
      <c r="H90" s="189" t="s">
        <v>250</v>
      </c>
    </row>
    <row r="91" spans="1:8" ht="12.75">
      <c r="A91" s="25"/>
      <c r="B91" s="41" t="s">
        <v>8</v>
      </c>
      <c r="C91" s="25"/>
      <c r="D91" s="42">
        <f>SUM(D90:D90)</f>
        <v>1087002.5</v>
      </c>
      <c r="E91" s="43"/>
      <c r="F91" s="25"/>
      <c r="G91" s="43"/>
      <c r="H91" s="60"/>
    </row>
    <row r="92" spans="1:8" ht="12.75">
      <c r="A92" s="21"/>
      <c r="B92" s="53"/>
      <c r="C92" s="32"/>
      <c r="D92" s="50"/>
      <c r="E92" s="30"/>
      <c r="F92" s="21"/>
      <c r="G92" s="46"/>
      <c r="H92" s="27"/>
    </row>
    <row r="93" spans="1:8" ht="25.5">
      <c r="A93" s="24" t="s">
        <v>21</v>
      </c>
      <c r="B93" s="36" t="s">
        <v>237</v>
      </c>
      <c r="C93" s="56"/>
      <c r="D93" s="53"/>
      <c r="E93" s="53"/>
      <c r="F93" s="56"/>
      <c r="G93" s="53"/>
      <c r="H93" s="27"/>
    </row>
    <row r="94" spans="1:8" ht="38.25">
      <c r="A94" s="21">
        <v>1</v>
      </c>
      <c r="B94" s="30" t="s">
        <v>223</v>
      </c>
      <c r="C94" s="17">
        <v>1963</v>
      </c>
      <c r="D94" s="170">
        <v>789180.62</v>
      </c>
      <c r="E94" s="17">
        <v>1730.05</v>
      </c>
      <c r="F94" s="34" t="s">
        <v>233</v>
      </c>
      <c r="G94" s="45" t="s">
        <v>32</v>
      </c>
      <c r="H94" s="30" t="s">
        <v>234</v>
      </c>
    </row>
    <row r="95" spans="1:8" ht="38.25">
      <c r="A95" s="21">
        <v>2</v>
      </c>
      <c r="B95" s="48" t="s">
        <v>235</v>
      </c>
      <c r="C95" s="58">
        <v>1967</v>
      </c>
      <c r="D95" s="35">
        <v>708011.34</v>
      </c>
      <c r="E95" s="58">
        <v>2522</v>
      </c>
      <c r="F95" s="47" t="s">
        <v>233</v>
      </c>
      <c r="G95" s="45" t="s">
        <v>32</v>
      </c>
      <c r="H95" s="48" t="s">
        <v>234</v>
      </c>
    </row>
    <row r="96" spans="1:8" ht="38.25">
      <c r="A96" s="21">
        <v>3</v>
      </c>
      <c r="B96" s="30" t="s">
        <v>236</v>
      </c>
      <c r="C96" s="17">
        <v>1993</v>
      </c>
      <c r="D96" s="35">
        <v>258862.13</v>
      </c>
      <c r="E96" s="17">
        <v>642.88</v>
      </c>
      <c r="F96" s="34" t="s">
        <v>233</v>
      </c>
      <c r="G96" s="45" t="s">
        <v>32</v>
      </c>
      <c r="H96" s="30" t="s">
        <v>234</v>
      </c>
    </row>
    <row r="97" spans="1:8" ht="12.75">
      <c r="A97" s="25"/>
      <c r="B97" s="41" t="s">
        <v>8</v>
      </c>
      <c r="C97" s="25"/>
      <c r="D97" s="42">
        <f>SUM(D94:D96)</f>
        <v>1756054.0899999999</v>
      </c>
      <c r="E97" s="43"/>
      <c r="F97" s="25"/>
      <c r="G97" s="43"/>
      <c r="H97" s="60"/>
    </row>
    <row r="98" spans="1:8" ht="12.75">
      <c r="A98" s="255"/>
      <c r="B98" s="255"/>
      <c r="C98" s="255"/>
      <c r="D98" s="255"/>
      <c r="E98" s="255"/>
      <c r="F98" s="255"/>
      <c r="G98" s="255"/>
      <c r="H98" s="255"/>
    </row>
    <row r="99" spans="1:8" ht="12.75">
      <c r="A99" s="24" t="s">
        <v>28</v>
      </c>
      <c r="B99" s="262" t="s">
        <v>265</v>
      </c>
      <c r="C99" s="263"/>
      <c r="D99" s="263"/>
      <c r="E99" s="263"/>
      <c r="F99" s="264"/>
      <c r="G99" s="46"/>
      <c r="H99" s="46"/>
    </row>
    <row r="100" spans="1:8" ht="38.25">
      <c r="A100" s="188">
        <v>1</v>
      </c>
      <c r="B100" s="189" t="s">
        <v>223</v>
      </c>
      <c r="C100" s="188">
        <v>1988</v>
      </c>
      <c r="D100" s="192">
        <v>1175541.81</v>
      </c>
      <c r="E100" s="188">
        <v>2367.3</v>
      </c>
      <c r="F100" s="159" t="s">
        <v>224</v>
      </c>
      <c r="G100" s="193" t="s">
        <v>266</v>
      </c>
      <c r="H100" s="189" t="s">
        <v>267</v>
      </c>
    </row>
    <row r="101" spans="1:8" ht="12.75">
      <c r="A101" s="25"/>
      <c r="B101" s="41" t="s">
        <v>8</v>
      </c>
      <c r="C101" s="25"/>
      <c r="D101" s="42">
        <f>SUM(D100:D100)</f>
        <v>1175541.81</v>
      </c>
      <c r="E101" s="43"/>
      <c r="F101" s="25"/>
      <c r="G101" s="43"/>
      <c r="H101" s="60"/>
    </row>
    <row r="102" spans="1:8" ht="12.75">
      <c r="A102" s="255"/>
      <c r="B102" s="255"/>
      <c r="C102" s="255"/>
      <c r="D102" s="255"/>
      <c r="E102" s="255"/>
      <c r="F102" s="255"/>
      <c r="G102" s="255"/>
      <c r="H102" s="255"/>
    </row>
    <row r="103" ht="19.5" customHeight="1">
      <c r="D103" s="38">
        <f>SUM(D101,D97,D91,D83,D79,D75,D60,D56)</f>
        <v>28654882.28</v>
      </c>
    </row>
  </sheetData>
  <sheetProtection/>
  <mergeCells count="18">
    <mergeCell ref="B2:E2"/>
    <mergeCell ref="A57:H57"/>
    <mergeCell ref="B58:H58"/>
    <mergeCell ref="A61:H61"/>
    <mergeCell ref="B62:H62"/>
    <mergeCell ref="A98:H98"/>
    <mergeCell ref="A65:H65"/>
    <mergeCell ref="A80:H80"/>
    <mergeCell ref="A102:H102"/>
    <mergeCell ref="D67:D74"/>
    <mergeCell ref="B89:H89"/>
    <mergeCell ref="B99:F99"/>
    <mergeCell ref="A84:H84"/>
    <mergeCell ref="B66:H66"/>
    <mergeCell ref="A76:H76"/>
    <mergeCell ref="B85:H85"/>
    <mergeCell ref="B81:H81"/>
    <mergeCell ref="B77:H77"/>
  </mergeCells>
  <dataValidations count="1">
    <dataValidation operator="notBetween" allowBlank="1" showInputMessage="1" showErrorMessage="1" sqref="E86"/>
  </dataValidations>
  <printOptions horizontalCentered="1"/>
  <pageMargins left="0.39" right="0.5905511811023623" top="0.77" bottom="0.1968503937007874" header="0.24" footer="0.35433070866141736"/>
  <pageSetup fitToHeight="0" fitToWidth="1" horizontalDpi="600" verticalDpi="600" orientation="landscape" paperSize="9" scale="72" r:id="rId1"/>
  <headerFooter alignWithMargins="0">
    <oddHeader>&amp;R&amp;"Arial,Pogrubiony"&amp;12&amp;U
&amp;"Arial,Pogrubiona kursywa"&amp;11Załącznik nr 1
Wykaz budynków i budowli</oddHeader>
  </headerFooter>
  <rowBreaks count="4" manualBreakCount="4">
    <brk id="27" max="7" man="1"/>
    <brk id="51" max="7" man="1"/>
    <brk id="82" max="7" man="1"/>
    <brk id="10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36"/>
  <sheetViews>
    <sheetView view="pageBreakPreview" zoomScaleSheetLayoutView="100" zoomScalePageLayoutView="0" workbookViewId="0" topLeftCell="A1">
      <selection activeCell="I88" sqref="I88"/>
    </sheetView>
  </sheetViews>
  <sheetFormatPr defaultColWidth="9.140625" defaultRowHeight="12.75"/>
  <cols>
    <col min="1" max="1" width="7.7109375" style="5" customWidth="1"/>
    <col min="2" max="2" width="60.8515625" style="6" customWidth="1"/>
    <col min="3" max="3" width="17.140625" style="5" customWidth="1"/>
    <col min="4" max="4" width="28.28125" style="11" customWidth="1"/>
    <col min="5" max="5" width="9.140625" style="3" customWidth="1"/>
    <col min="6" max="6" width="11.421875" style="3" bestFit="1" customWidth="1"/>
    <col min="7" max="8" width="9.140625" style="3" customWidth="1"/>
    <col min="9" max="9" width="13.8515625" style="3" bestFit="1" customWidth="1"/>
    <col min="10" max="16384" width="9.140625" style="3" customWidth="1"/>
  </cols>
  <sheetData>
    <row r="1" spans="1:4" ht="12.75">
      <c r="A1" s="15"/>
      <c r="D1" s="10" t="s">
        <v>11</v>
      </c>
    </row>
    <row r="2" spans="1:4" ht="12.75">
      <c r="A2" s="15"/>
      <c r="D2" s="10" t="s">
        <v>12</v>
      </c>
    </row>
    <row r="3" spans="1:4" ht="12.75">
      <c r="A3" s="15"/>
      <c r="D3" s="10"/>
    </row>
    <row r="4" spans="1:4" ht="12.75">
      <c r="A4" s="12" t="s">
        <v>5</v>
      </c>
      <c r="B4" s="33" t="s">
        <v>3</v>
      </c>
      <c r="C4" s="12" t="s">
        <v>4</v>
      </c>
      <c r="D4" s="114" t="s">
        <v>2</v>
      </c>
    </row>
    <row r="5" spans="1:4" ht="12.75">
      <c r="A5" s="296" t="s">
        <v>173</v>
      </c>
      <c r="B5" s="296"/>
      <c r="C5" s="296"/>
      <c r="D5" s="296"/>
    </row>
    <row r="6" spans="1:4" ht="12.75">
      <c r="A6" s="31">
        <v>1</v>
      </c>
      <c r="B6" s="70" t="s">
        <v>152</v>
      </c>
      <c r="C6" s="71">
        <v>2011</v>
      </c>
      <c r="D6" s="76">
        <v>1200</v>
      </c>
    </row>
    <row r="7" spans="1:4" ht="12.75">
      <c r="A7" s="31">
        <v>2</v>
      </c>
      <c r="B7" s="70" t="s">
        <v>153</v>
      </c>
      <c r="C7" s="71">
        <v>2011</v>
      </c>
      <c r="D7" s="76">
        <v>2376.56</v>
      </c>
    </row>
    <row r="8" spans="1:4" ht="12.75">
      <c r="A8" s="31">
        <v>3</v>
      </c>
      <c r="B8" s="70" t="s">
        <v>154</v>
      </c>
      <c r="C8" s="71">
        <v>2011</v>
      </c>
      <c r="D8" s="76">
        <v>505</v>
      </c>
    </row>
    <row r="9" spans="1:4" ht="12.75">
      <c r="A9" s="31">
        <v>4</v>
      </c>
      <c r="B9" s="70" t="s">
        <v>154</v>
      </c>
      <c r="C9" s="71">
        <v>2011</v>
      </c>
      <c r="D9" s="76">
        <v>1154.12</v>
      </c>
    </row>
    <row r="10" spans="1:4" ht="12.75">
      <c r="A10" s="31">
        <v>5</v>
      </c>
      <c r="B10" s="70" t="s">
        <v>155</v>
      </c>
      <c r="C10" s="71">
        <v>2011</v>
      </c>
      <c r="D10" s="76">
        <v>5458.28</v>
      </c>
    </row>
    <row r="11" spans="1:4" ht="12.75">
      <c r="A11" s="31">
        <v>6</v>
      </c>
      <c r="B11" s="70" t="s">
        <v>156</v>
      </c>
      <c r="C11" s="71">
        <v>2011</v>
      </c>
      <c r="D11" s="76">
        <v>3330.6</v>
      </c>
    </row>
    <row r="12" spans="1:4" ht="12.75">
      <c r="A12" s="31">
        <v>7</v>
      </c>
      <c r="B12" s="70" t="s">
        <v>157</v>
      </c>
      <c r="C12" s="71">
        <v>2011</v>
      </c>
      <c r="D12" s="76">
        <v>10475.08</v>
      </c>
    </row>
    <row r="13" spans="1:4" ht="12.75">
      <c r="A13" s="31">
        <v>8</v>
      </c>
      <c r="B13" s="148" t="s">
        <v>158</v>
      </c>
      <c r="C13" s="149">
        <v>2011</v>
      </c>
      <c r="D13" s="150">
        <v>4305</v>
      </c>
    </row>
    <row r="14" spans="1:4" ht="12.75">
      <c r="A14" s="31">
        <v>9</v>
      </c>
      <c r="B14" s="70" t="s">
        <v>159</v>
      </c>
      <c r="C14" s="71">
        <v>2011</v>
      </c>
      <c r="D14" s="76">
        <v>7059.92</v>
      </c>
    </row>
    <row r="15" spans="1:4" ht="12.75">
      <c r="A15" s="31">
        <v>10</v>
      </c>
      <c r="B15" s="70" t="s">
        <v>160</v>
      </c>
      <c r="C15" s="71">
        <v>2011</v>
      </c>
      <c r="D15" s="76">
        <v>5528.85</v>
      </c>
    </row>
    <row r="16" spans="1:4" ht="12.75">
      <c r="A16" s="31">
        <v>11</v>
      </c>
      <c r="B16" s="70" t="s">
        <v>161</v>
      </c>
      <c r="C16" s="71">
        <v>2011</v>
      </c>
      <c r="D16" s="76">
        <v>4940.91</v>
      </c>
    </row>
    <row r="17" spans="1:4" ht="12.75">
      <c r="A17" s="31">
        <v>12</v>
      </c>
      <c r="B17" s="70" t="s">
        <v>162</v>
      </c>
      <c r="C17" s="71">
        <v>2011</v>
      </c>
      <c r="D17" s="76">
        <v>4774.25</v>
      </c>
    </row>
    <row r="18" spans="1:4" ht="12.75">
      <c r="A18" s="31">
        <v>13</v>
      </c>
      <c r="B18" s="70" t="s">
        <v>163</v>
      </c>
      <c r="C18" s="71">
        <v>2011</v>
      </c>
      <c r="D18" s="76">
        <v>2127.68</v>
      </c>
    </row>
    <row r="19" spans="1:4" ht="12.75">
      <c r="A19" s="31">
        <v>14</v>
      </c>
      <c r="B19" s="45" t="s">
        <v>164</v>
      </c>
      <c r="C19" s="31">
        <v>2011</v>
      </c>
      <c r="D19" s="76">
        <v>3330.6</v>
      </c>
    </row>
    <row r="20" spans="1:4" ht="12.75">
      <c r="A20" s="31">
        <v>15</v>
      </c>
      <c r="B20" s="45" t="s">
        <v>165</v>
      </c>
      <c r="C20" s="31">
        <v>2013</v>
      </c>
      <c r="D20" s="151">
        <v>8780</v>
      </c>
    </row>
    <row r="21" spans="1:4" ht="12.75">
      <c r="A21" s="31">
        <v>16</v>
      </c>
      <c r="B21" s="45" t="s">
        <v>166</v>
      </c>
      <c r="C21" s="31">
        <v>2013</v>
      </c>
      <c r="D21" s="119">
        <v>20995</v>
      </c>
    </row>
    <row r="22" spans="1:4" ht="12.75">
      <c r="A22" s="31">
        <v>17</v>
      </c>
      <c r="B22" s="45" t="s">
        <v>167</v>
      </c>
      <c r="C22" s="31">
        <v>2013</v>
      </c>
      <c r="D22" s="119">
        <v>3773.05</v>
      </c>
    </row>
    <row r="23" spans="1:4" ht="12.75">
      <c r="A23" s="31">
        <v>18</v>
      </c>
      <c r="B23" s="45" t="s">
        <v>168</v>
      </c>
      <c r="C23" s="31">
        <v>2013</v>
      </c>
      <c r="D23" s="119">
        <v>4290</v>
      </c>
    </row>
    <row r="24" spans="1:4" ht="12.75">
      <c r="A24" s="31">
        <v>19</v>
      </c>
      <c r="B24" s="45" t="s">
        <v>169</v>
      </c>
      <c r="C24" s="31">
        <v>2013</v>
      </c>
      <c r="D24" s="119">
        <v>4030</v>
      </c>
    </row>
    <row r="25" spans="1:4" ht="12.75">
      <c r="A25" s="31">
        <v>20</v>
      </c>
      <c r="B25" s="45" t="s">
        <v>170</v>
      </c>
      <c r="C25" s="31">
        <v>2013</v>
      </c>
      <c r="D25" s="119">
        <v>8780</v>
      </c>
    </row>
    <row r="26" spans="1:4" ht="12.75">
      <c r="A26" s="31">
        <v>21</v>
      </c>
      <c r="B26" s="45" t="s">
        <v>171</v>
      </c>
      <c r="C26" s="31">
        <v>2014</v>
      </c>
      <c r="D26" s="119">
        <v>29800</v>
      </c>
    </row>
    <row r="27" spans="1:4" ht="12.75">
      <c r="A27" s="31">
        <v>22</v>
      </c>
      <c r="B27" s="45" t="s">
        <v>172</v>
      </c>
      <c r="C27" s="31">
        <v>2014</v>
      </c>
      <c r="D27" s="119">
        <v>84440.9</v>
      </c>
    </row>
    <row r="28" spans="1:4" ht="12.75">
      <c r="A28" s="297" t="s">
        <v>8</v>
      </c>
      <c r="B28" s="297"/>
      <c r="C28" s="297"/>
      <c r="D28" s="13">
        <f>SUM(D6:D27)</f>
        <v>221455.8</v>
      </c>
    </row>
    <row r="29" spans="1:4" ht="12.75">
      <c r="A29" s="9"/>
      <c r="B29" s="9"/>
      <c r="C29" s="9"/>
      <c r="D29" s="14"/>
    </row>
    <row r="30" spans="1:4" ht="12.75">
      <c r="A30" s="298" t="s">
        <v>182</v>
      </c>
      <c r="B30" s="298"/>
      <c r="C30" s="298"/>
      <c r="D30" s="298"/>
    </row>
    <row r="31" spans="1:4" ht="12.75">
      <c r="A31" s="68">
        <v>1</v>
      </c>
      <c r="B31" s="70" t="s">
        <v>183</v>
      </c>
      <c r="C31" s="71"/>
      <c r="D31" s="72"/>
    </row>
    <row r="32" spans="1:4" ht="12.75" customHeight="1">
      <c r="A32" s="297" t="s">
        <v>8</v>
      </c>
      <c r="B32" s="297"/>
      <c r="C32" s="297"/>
      <c r="D32" s="13">
        <f>SUM(D31:D31)</f>
        <v>0</v>
      </c>
    </row>
    <row r="33" spans="1:4" ht="12.75" customHeight="1">
      <c r="A33" s="9"/>
      <c r="B33" s="9"/>
      <c r="C33" s="9"/>
      <c r="D33" s="14"/>
    </row>
    <row r="34" spans="1:4" ht="12.75">
      <c r="A34" s="298" t="s">
        <v>186</v>
      </c>
      <c r="B34" s="298"/>
      <c r="C34" s="298"/>
      <c r="D34" s="298"/>
    </row>
    <row r="35" spans="1:4" ht="12.75">
      <c r="A35" s="32">
        <v>1</v>
      </c>
      <c r="B35" s="161" t="s">
        <v>187</v>
      </c>
      <c r="C35" s="162">
        <v>2011</v>
      </c>
      <c r="D35" s="163">
        <v>1940.01</v>
      </c>
    </row>
    <row r="36" spans="1:4" s="99" customFormat="1" ht="12.75">
      <c r="A36" s="160">
        <v>2</v>
      </c>
      <c r="B36" s="158" t="s">
        <v>188</v>
      </c>
      <c r="C36" s="118">
        <v>2012</v>
      </c>
      <c r="D36" s="164">
        <v>2960</v>
      </c>
    </row>
    <row r="37" spans="1:4" ht="12.75">
      <c r="A37" s="297" t="s">
        <v>8</v>
      </c>
      <c r="B37" s="297"/>
      <c r="C37" s="297"/>
      <c r="D37" s="13">
        <f>SUM(D35:D36)</f>
        <v>4900.01</v>
      </c>
    </row>
    <row r="38" spans="1:4" ht="12.75" customHeight="1">
      <c r="A38" s="277"/>
      <c r="B38" s="278"/>
      <c r="C38" s="278"/>
      <c r="D38" s="279"/>
    </row>
    <row r="39" spans="1:4" ht="12.75">
      <c r="A39" s="286" t="s">
        <v>209</v>
      </c>
      <c r="B39" s="287"/>
      <c r="C39" s="73"/>
      <c r="D39" s="74"/>
    </row>
    <row r="40" spans="1:4" ht="12.75">
      <c r="A40" s="19">
        <v>1</v>
      </c>
      <c r="B40" s="70" t="s">
        <v>183</v>
      </c>
      <c r="C40" s="71"/>
      <c r="D40" s="72"/>
    </row>
    <row r="41" spans="1:4" ht="12.75">
      <c r="A41" s="274" t="s">
        <v>8</v>
      </c>
      <c r="B41" s="275"/>
      <c r="C41" s="276"/>
      <c r="D41" s="13">
        <f>SUM(D40:D40)</f>
        <v>0</v>
      </c>
    </row>
    <row r="42" spans="1:4" ht="12.75">
      <c r="A42" s="277"/>
      <c r="B42" s="278"/>
      <c r="C42" s="278"/>
      <c r="D42" s="279"/>
    </row>
    <row r="43" spans="1:4" ht="12.75">
      <c r="A43" s="271" t="s">
        <v>217</v>
      </c>
      <c r="B43" s="288"/>
      <c r="C43" s="288"/>
      <c r="D43" s="289"/>
    </row>
    <row r="44" spans="1:4" ht="12.75">
      <c r="A44" s="19">
        <v>1</v>
      </c>
      <c r="B44" s="45" t="s">
        <v>220</v>
      </c>
      <c r="C44" s="31">
        <v>2013</v>
      </c>
      <c r="D44" s="82">
        <v>2000</v>
      </c>
    </row>
    <row r="45" spans="1:4" ht="12.75">
      <c r="A45" s="19">
        <v>2</v>
      </c>
      <c r="B45" s="45" t="s">
        <v>221</v>
      </c>
      <c r="C45" s="31">
        <v>2013</v>
      </c>
      <c r="D45" s="82">
        <v>3561.5</v>
      </c>
    </row>
    <row r="46" spans="1:4" ht="12.75">
      <c r="A46" s="274" t="s">
        <v>8</v>
      </c>
      <c r="B46" s="275"/>
      <c r="C46" s="276"/>
      <c r="D46" s="13">
        <f>SUM(D44:D45)</f>
        <v>5561.5</v>
      </c>
    </row>
    <row r="47" spans="1:4" ht="12.75">
      <c r="A47" s="290"/>
      <c r="B47" s="291"/>
      <c r="C47" s="291"/>
      <c r="D47" s="292"/>
    </row>
    <row r="48" spans="1:4" ht="12.75">
      <c r="A48" s="271" t="s">
        <v>226</v>
      </c>
      <c r="B48" s="272"/>
      <c r="C48" s="272"/>
      <c r="D48" s="273"/>
    </row>
    <row r="49" spans="1:4" ht="12.75">
      <c r="A49" s="19">
        <v>1</v>
      </c>
      <c r="B49" s="26" t="s">
        <v>227</v>
      </c>
      <c r="C49" s="22">
        <v>2015</v>
      </c>
      <c r="D49" s="23">
        <v>595</v>
      </c>
    </row>
    <row r="50" spans="1:4" ht="12.75">
      <c r="A50" s="274" t="s">
        <v>8</v>
      </c>
      <c r="B50" s="275"/>
      <c r="C50" s="276"/>
      <c r="D50" s="13">
        <f>SUM(D49:D49)</f>
        <v>595</v>
      </c>
    </row>
    <row r="51" spans="1:4" ht="12.75">
      <c r="A51" s="277"/>
      <c r="B51" s="278"/>
      <c r="C51" s="278"/>
      <c r="D51" s="279"/>
    </row>
    <row r="52" spans="1:4" ht="12.75">
      <c r="A52" s="271" t="s">
        <v>232</v>
      </c>
      <c r="B52" s="272"/>
      <c r="C52" s="272"/>
      <c r="D52" s="273"/>
    </row>
    <row r="53" spans="1:4" ht="12.75">
      <c r="A53" s="19">
        <v>1</v>
      </c>
      <c r="B53" s="45" t="s">
        <v>153</v>
      </c>
      <c r="C53" s="31">
        <v>2012</v>
      </c>
      <c r="D53" s="169">
        <v>2220</v>
      </c>
    </row>
    <row r="54" spans="1:4" ht="12.75">
      <c r="A54" s="19">
        <v>2</v>
      </c>
      <c r="B54" s="45" t="s">
        <v>153</v>
      </c>
      <c r="C54" s="31">
        <v>2012</v>
      </c>
      <c r="D54" s="169">
        <v>2235</v>
      </c>
    </row>
    <row r="55" spans="1:4" s="8" customFormat="1" ht="15.75" customHeight="1">
      <c r="A55" s="274" t="s">
        <v>8</v>
      </c>
      <c r="B55" s="275"/>
      <c r="C55" s="276"/>
      <c r="D55" s="13">
        <f>SUM(D53:D54)</f>
        <v>4455</v>
      </c>
    </row>
    <row r="56" spans="1:4" s="8" customFormat="1" ht="15.75" customHeight="1">
      <c r="A56" s="277"/>
      <c r="B56" s="278"/>
      <c r="C56" s="278"/>
      <c r="D56" s="279"/>
    </row>
    <row r="57" spans="1:4" s="8" customFormat="1" ht="15.75" customHeight="1">
      <c r="A57" s="271" t="s">
        <v>251</v>
      </c>
      <c r="B57" s="272"/>
      <c r="C57" s="272"/>
      <c r="D57" s="273"/>
    </row>
    <row r="58" spans="1:4" s="8" customFormat="1" ht="15.75" customHeight="1">
      <c r="A58" s="19">
        <v>1</v>
      </c>
      <c r="B58" s="69" t="s">
        <v>258</v>
      </c>
      <c r="C58" s="68">
        <v>2012</v>
      </c>
      <c r="D58" s="177">
        <v>26871</v>
      </c>
    </row>
    <row r="59" spans="1:4" s="8" customFormat="1" ht="15.75" customHeight="1">
      <c r="A59" s="19">
        <v>2</v>
      </c>
      <c r="B59" s="113" t="s">
        <v>259</v>
      </c>
      <c r="C59" s="112">
        <v>2012</v>
      </c>
      <c r="D59" s="178">
        <v>16605</v>
      </c>
    </row>
    <row r="60" spans="1:4" s="8" customFormat="1" ht="15.75" customHeight="1">
      <c r="A60" s="19">
        <v>3</v>
      </c>
      <c r="B60" s="172" t="s">
        <v>252</v>
      </c>
      <c r="C60" s="173">
        <v>2012</v>
      </c>
      <c r="D60" s="179">
        <v>800</v>
      </c>
    </row>
    <row r="61" spans="1:4" s="8" customFormat="1" ht="15.75" customHeight="1">
      <c r="A61" s="19">
        <v>4</v>
      </c>
      <c r="B61" s="45" t="s">
        <v>253</v>
      </c>
      <c r="C61" s="31">
        <v>2012</v>
      </c>
      <c r="D61" s="180">
        <v>4182</v>
      </c>
    </row>
    <row r="62" spans="1:4" s="8" customFormat="1" ht="15.75" customHeight="1">
      <c r="A62" s="19">
        <v>5</v>
      </c>
      <c r="B62" s="45" t="s">
        <v>254</v>
      </c>
      <c r="C62" s="31">
        <v>2012</v>
      </c>
      <c r="D62" s="180">
        <v>2000</v>
      </c>
    </row>
    <row r="63" spans="1:4" s="8" customFormat="1" ht="15.75" customHeight="1">
      <c r="A63" s="19">
        <v>6</v>
      </c>
      <c r="B63" s="174" t="s">
        <v>255</v>
      </c>
      <c r="C63" s="108">
        <v>2012</v>
      </c>
      <c r="D63" s="181">
        <v>1120</v>
      </c>
    </row>
    <row r="64" spans="1:4" s="8" customFormat="1" ht="15.75" customHeight="1">
      <c r="A64" s="19">
        <v>7</v>
      </c>
      <c r="B64" s="113" t="s">
        <v>260</v>
      </c>
      <c r="C64" s="112">
        <v>2011</v>
      </c>
      <c r="D64" s="178">
        <v>9600</v>
      </c>
    </row>
    <row r="65" spans="1:4" s="8" customFormat="1" ht="15.75" customHeight="1">
      <c r="A65" s="19">
        <v>8</v>
      </c>
      <c r="B65" s="45" t="s">
        <v>256</v>
      </c>
      <c r="C65" s="31"/>
      <c r="D65" s="180">
        <v>2500</v>
      </c>
    </row>
    <row r="66" spans="1:4" s="8" customFormat="1" ht="15.75" customHeight="1">
      <c r="A66" s="19">
        <v>9</v>
      </c>
      <c r="B66" s="45" t="s">
        <v>257</v>
      </c>
      <c r="C66" s="31"/>
      <c r="D66" s="180">
        <v>1950</v>
      </c>
    </row>
    <row r="67" spans="1:4" s="8" customFormat="1" ht="73.5" customHeight="1">
      <c r="A67" s="194">
        <v>10</v>
      </c>
      <c r="B67" s="159" t="s">
        <v>264</v>
      </c>
      <c r="C67" s="194"/>
      <c r="D67" s="180">
        <v>6700</v>
      </c>
    </row>
    <row r="68" spans="1:4" s="8" customFormat="1" ht="15.75" customHeight="1">
      <c r="A68" s="19">
        <v>11</v>
      </c>
      <c r="B68" s="45" t="s">
        <v>262</v>
      </c>
      <c r="C68" s="31"/>
      <c r="D68" s="119">
        <v>6500</v>
      </c>
    </row>
    <row r="69" spans="1:4" s="8" customFormat="1" ht="15.75" customHeight="1">
      <c r="A69" s="19">
        <v>12</v>
      </c>
      <c r="B69" s="45" t="s">
        <v>261</v>
      </c>
      <c r="C69" s="31"/>
      <c r="D69" s="119">
        <v>10000</v>
      </c>
    </row>
    <row r="70" spans="1:4" s="8" customFormat="1" ht="15.75" customHeight="1">
      <c r="A70" s="274" t="s">
        <v>8</v>
      </c>
      <c r="B70" s="275"/>
      <c r="C70" s="276"/>
      <c r="D70" s="13">
        <f>SUM(D58:D69)</f>
        <v>88828</v>
      </c>
    </row>
    <row r="71" spans="1:4" s="8" customFormat="1" ht="15.75" customHeight="1">
      <c r="A71" s="277"/>
      <c r="B71" s="278"/>
      <c r="C71" s="278"/>
      <c r="D71" s="279"/>
    </row>
    <row r="72" spans="1:4" s="8" customFormat="1" ht="15.75" customHeight="1">
      <c r="A72" s="271" t="s">
        <v>244</v>
      </c>
      <c r="B72" s="272"/>
      <c r="C72" s="272"/>
      <c r="D72" s="273"/>
    </row>
    <row r="73" spans="1:4" s="8" customFormat="1" ht="15.75" customHeight="1">
      <c r="A73" s="19">
        <v>1</v>
      </c>
      <c r="B73" s="45" t="s">
        <v>238</v>
      </c>
      <c r="C73" s="31">
        <v>2011</v>
      </c>
      <c r="D73" s="82">
        <v>6699.99</v>
      </c>
    </row>
    <row r="74" spans="1:4" s="8" customFormat="1" ht="15.75" customHeight="1">
      <c r="A74" s="19">
        <v>2</v>
      </c>
      <c r="B74" s="45" t="s">
        <v>239</v>
      </c>
      <c r="C74" s="31">
        <v>2013</v>
      </c>
      <c r="D74" s="82">
        <v>1765</v>
      </c>
    </row>
    <row r="75" spans="1:4" s="8" customFormat="1" ht="15.75" customHeight="1">
      <c r="A75" s="19">
        <v>3</v>
      </c>
      <c r="B75" s="45" t="s">
        <v>240</v>
      </c>
      <c r="C75" s="31">
        <v>2013</v>
      </c>
      <c r="D75" s="82">
        <v>414.63</v>
      </c>
    </row>
    <row r="76" spans="1:4" s="8" customFormat="1" ht="15.75" customHeight="1">
      <c r="A76" s="19">
        <v>4</v>
      </c>
      <c r="B76" s="45" t="s">
        <v>241</v>
      </c>
      <c r="C76" s="31">
        <v>2014</v>
      </c>
      <c r="D76" s="82">
        <v>2299</v>
      </c>
    </row>
    <row r="77" spans="1:4" s="8" customFormat="1" ht="36.75" customHeight="1">
      <c r="A77" s="19">
        <v>5</v>
      </c>
      <c r="B77" s="3" t="s">
        <v>242</v>
      </c>
      <c r="C77" s="31">
        <v>2015</v>
      </c>
      <c r="D77" s="171">
        <v>1234.05</v>
      </c>
    </row>
    <row r="78" spans="1:4" s="8" customFormat="1" ht="15.75" customHeight="1">
      <c r="A78" s="274" t="s">
        <v>8</v>
      </c>
      <c r="B78" s="275"/>
      <c r="C78" s="276"/>
      <c r="D78" s="13">
        <f>SUM(D73:D77)</f>
        <v>12412.669999999998</v>
      </c>
    </row>
    <row r="79" spans="1:4" s="8" customFormat="1" ht="15.75" customHeight="1">
      <c r="A79" s="277"/>
      <c r="B79" s="278"/>
      <c r="C79" s="278"/>
      <c r="D79" s="279"/>
    </row>
    <row r="80" spans="1:4" s="8" customFormat="1" ht="15.75" customHeight="1">
      <c r="A80" s="283" t="s">
        <v>268</v>
      </c>
      <c r="B80" s="284"/>
      <c r="C80" s="284"/>
      <c r="D80" s="285"/>
    </row>
    <row r="81" spans="1:4" s="8" customFormat="1" ht="26.25" customHeight="1">
      <c r="A81" s="77">
        <v>1</v>
      </c>
      <c r="B81" s="70" t="s">
        <v>154</v>
      </c>
      <c r="C81" s="71">
        <v>2011</v>
      </c>
      <c r="D81" s="72">
        <v>400</v>
      </c>
    </row>
    <row r="82" spans="1:4" s="8" customFormat="1" ht="15.75" customHeight="1">
      <c r="A82" s="77">
        <v>2</v>
      </c>
      <c r="B82" s="70" t="s">
        <v>269</v>
      </c>
      <c r="C82" s="71">
        <v>2013</v>
      </c>
      <c r="D82" s="72">
        <v>5050</v>
      </c>
    </row>
    <row r="83" spans="1:4" s="8" customFormat="1" ht="15.75" customHeight="1">
      <c r="A83" s="77">
        <v>3</v>
      </c>
      <c r="B83" s="70" t="s">
        <v>270</v>
      </c>
      <c r="C83" s="71">
        <v>2013</v>
      </c>
      <c r="D83" s="72">
        <v>18040.5</v>
      </c>
    </row>
    <row r="84" spans="1:4" s="8" customFormat="1" ht="15.75" customHeight="1">
      <c r="A84" s="77">
        <v>4</v>
      </c>
      <c r="B84" s="113" t="s">
        <v>153</v>
      </c>
      <c r="C84" s="112">
        <v>2013</v>
      </c>
      <c r="D84" s="116">
        <v>4214</v>
      </c>
    </row>
    <row r="85" spans="1:4" s="8" customFormat="1" ht="15.75" customHeight="1">
      <c r="A85" s="77">
        <v>5</v>
      </c>
      <c r="B85" s="45" t="s">
        <v>271</v>
      </c>
      <c r="C85" s="31">
        <v>2013</v>
      </c>
      <c r="D85" s="82">
        <v>1700</v>
      </c>
    </row>
    <row r="86" spans="1:4" s="8" customFormat="1" ht="15.75" customHeight="1">
      <c r="A86" s="77">
        <v>6</v>
      </c>
      <c r="B86" s="45" t="s">
        <v>269</v>
      </c>
      <c r="C86" s="31">
        <v>2013</v>
      </c>
      <c r="D86" s="82">
        <v>6900</v>
      </c>
    </row>
    <row r="87" spans="1:4" s="8" customFormat="1" ht="15.75" customHeight="1">
      <c r="A87" s="266" t="s">
        <v>8</v>
      </c>
      <c r="B87" s="267"/>
      <c r="C87" s="268"/>
      <c r="D87" s="199">
        <f>SUM(D81:D86)</f>
        <v>36304.5</v>
      </c>
    </row>
    <row r="88" spans="1:4" ht="12.75">
      <c r="A88" s="83"/>
      <c r="B88" s="83"/>
      <c r="C88" s="83"/>
      <c r="D88" s="195"/>
    </row>
    <row r="89" spans="1:4" ht="12.75">
      <c r="A89" s="196" t="s">
        <v>22</v>
      </c>
      <c r="B89" s="197"/>
      <c r="C89" s="86"/>
      <c r="D89" s="198" t="s">
        <v>20</v>
      </c>
    </row>
    <row r="90" spans="1:4" ht="12.75">
      <c r="A90" s="196"/>
      <c r="B90" s="197"/>
      <c r="C90" s="86"/>
      <c r="D90" s="198"/>
    </row>
    <row r="91" spans="1:4" ht="12.75" customHeight="1">
      <c r="A91" s="12" t="s">
        <v>5</v>
      </c>
      <c r="B91" s="33" t="s">
        <v>3</v>
      </c>
      <c r="C91" s="12" t="s">
        <v>4</v>
      </c>
      <c r="D91" s="64" t="s">
        <v>2</v>
      </c>
    </row>
    <row r="92" spans="1:4" ht="12.75">
      <c r="A92" s="259" t="s">
        <v>173</v>
      </c>
      <c r="B92" s="260"/>
      <c r="C92" s="260"/>
      <c r="D92" s="261"/>
    </row>
    <row r="93" spans="1:4" ht="12.75">
      <c r="A93" s="84">
        <v>1</v>
      </c>
      <c r="B93" s="117" t="s">
        <v>174</v>
      </c>
      <c r="C93" s="115">
        <v>2011</v>
      </c>
      <c r="D93" s="152">
        <v>3031.35</v>
      </c>
    </row>
    <row r="94" spans="1:4" ht="12.75">
      <c r="A94" s="80"/>
      <c r="B94" s="67" t="s">
        <v>8</v>
      </c>
      <c r="C94" s="80"/>
      <c r="D94" s="13">
        <f>SUM(D93:D93)</f>
        <v>3031.35</v>
      </c>
    </row>
    <row r="95" spans="1:4" s="8" customFormat="1" ht="12.75">
      <c r="A95" s="7"/>
      <c r="B95" s="9"/>
      <c r="C95" s="7"/>
      <c r="D95" s="14"/>
    </row>
    <row r="96" spans="1:4" s="8" customFormat="1" ht="12.75">
      <c r="A96" s="280" t="s">
        <v>182</v>
      </c>
      <c r="B96" s="281"/>
      <c r="C96" s="281"/>
      <c r="D96" s="282"/>
    </row>
    <row r="97" spans="1:4" s="8" customFormat="1" ht="12.75">
      <c r="A97" s="84">
        <v>1</v>
      </c>
      <c r="B97" s="66" t="s">
        <v>183</v>
      </c>
      <c r="C97" s="65"/>
      <c r="D97" s="85"/>
    </row>
    <row r="98" spans="1:4" s="8" customFormat="1" ht="12.75">
      <c r="A98" s="266" t="s">
        <v>8</v>
      </c>
      <c r="B98" s="267"/>
      <c r="C98" s="268"/>
      <c r="D98" s="79">
        <f>SUM(D97:D97)</f>
        <v>0</v>
      </c>
    </row>
    <row r="99" spans="1:4" s="8" customFormat="1" ht="12.75" customHeight="1">
      <c r="A99" s="86"/>
      <c r="B99" s="87"/>
      <c r="C99" s="88"/>
      <c r="D99" s="89"/>
    </row>
    <row r="100" spans="1:4" s="8" customFormat="1" ht="12.75">
      <c r="A100" s="300" t="s">
        <v>189</v>
      </c>
      <c r="B100" s="301"/>
      <c r="C100" s="301"/>
      <c r="D100" s="302"/>
    </row>
    <row r="101" spans="1:4" s="100" customFormat="1" ht="12.75">
      <c r="A101" s="165">
        <v>1</v>
      </c>
      <c r="B101" s="161" t="s">
        <v>190</v>
      </c>
      <c r="C101" s="162">
        <v>2011</v>
      </c>
      <c r="D101" s="163">
        <v>1699</v>
      </c>
    </row>
    <row r="102" spans="1:4" ht="12.75">
      <c r="A102" s="274" t="s">
        <v>8</v>
      </c>
      <c r="B102" s="275"/>
      <c r="C102" s="276"/>
      <c r="D102" s="13">
        <f>SUM(D101:D101)</f>
        <v>1699</v>
      </c>
    </row>
    <row r="103" spans="1:4" ht="12.75">
      <c r="A103" s="9"/>
      <c r="B103" s="9"/>
      <c r="C103" s="9"/>
      <c r="D103" s="90"/>
    </row>
    <row r="104" spans="1:4" ht="12.75">
      <c r="A104" s="259" t="s">
        <v>209</v>
      </c>
      <c r="B104" s="260"/>
      <c r="C104" s="269"/>
      <c r="D104" s="270"/>
    </row>
    <row r="105" spans="1:4" ht="12.75">
      <c r="A105" s="19">
        <v>1</v>
      </c>
      <c r="B105" s="70" t="s">
        <v>183</v>
      </c>
      <c r="C105" s="71"/>
      <c r="D105" s="72"/>
    </row>
    <row r="106" spans="1:4" ht="12.75">
      <c r="A106" s="78"/>
      <c r="B106" s="78" t="s">
        <v>8</v>
      </c>
      <c r="C106" s="78"/>
      <c r="D106" s="91">
        <f>SUM(D105:D105)</f>
        <v>0</v>
      </c>
    </row>
    <row r="107" spans="1:4" ht="12.75">
      <c r="A107" s="9"/>
      <c r="B107" s="9"/>
      <c r="C107" s="9"/>
      <c r="D107" s="14"/>
    </row>
    <row r="108" spans="1:4" ht="12.75">
      <c r="A108" s="271" t="s">
        <v>217</v>
      </c>
      <c r="B108" s="303"/>
      <c r="C108" s="73"/>
      <c r="D108" s="74"/>
    </row>
    <row r="109" spans="1:4" ht="12.75">
      <c r="A109" s="19">
        <v>1</v>
      </c>
      <c r="B109" s="45" t="s">
        <v>218</v>
      </c>
      <c r="C109" s="168"/>
      <c r="D109" s="82">
        <v>700</v>
      </c>
    </row>
    <row r="110" spans="1:4" ht="15" customHeight="1">
      <c r="A110" s="19">
        <v>2</v>
      </c>
      <c r="B110" s="45" t="s">
        <v>219</v>
      </c>
      <c r="C110" s="31"/>
      <c r="D110" s="82">
        <v>900</v>
      </c>
    </row>
    <row r="111" spans="1:4" ht="12.75">
      <c r="A111" s="67"/>
      <c r="B111" s="67" t="s">
        <v>8</v>
      </c>
      <c r="C111" s="67"/>
      <c r="D111" s="13">
        <f>SUM(D107:D110)</f>
        <v>1600</v>
      </c>
    </row>
    <row r="112" spans="1:4" ht="12.75">
      <c r="A112" s="293"/>
      <c r="B112" s="294"/>
      <c r="C112" s="294"/>
      <c r="D112" s="295"/>
    </row>
    <row r="113" spans="1:4" ht="12.75">
      <c r="A113" s="271" t="s">
        <v>226</v>
      </c>
      <c r="B113" s="291"/>
      <c r="C113" s="291"/>
      <c r="D113" s="292"/>
    </row>
    <row r="114" spans="1:4" ht="12.75">
      <c r="A114" s="31">
        <v>1</v>
      </c>
      <c r="B114" s="61" t="s">
        <v>228</v>
      </c>
      <c r="C114" s="19">
        <v>2012</v>
      </c>
      <c r="D114" s="92">
        <v>1970</v>
      </c>
    </row>
    <row r="115" spans="1:4" ht="12.75">
      <c r="A115" s="274" t="s">
        <v>8</v>
      </c>
      <c r="B115" s="275"/>
      <c r="C115" s="276"/>
      <c r="D115" s="13">
        <f>SUM(D114:D114)</f>
        <v>1970</v>
      </c>
    </row>
    <row r="116" spans="1:4" ht="12.75">
      <c r="A116" s="93"/>
      <c r="B116" s="93"/>
      <c r="C116" s="94"/>
      <c r="D116" s="95"/>
    </row>
    <row r="117" spans="1:4" ht="12.75">
      <c r="A117" s="296" t="s">
        <v>231</v>
      </c>
      <c r="B117" s="299"/>
      <c r="C117" s="29"/>
      <c r="D117" s="96"/>
    </row>
    <row r="118" spans="1:4" ht="12.75">
      <c r="A118" s="31">
        <v>1</v>
      </c>
      <c r="B118" s="121" t="s">
        <v>183</v>
      </c>
      <c r="C118" s="31"/>
      <c r="D118" s="82"/>
    </row>
    <row r="119" spans="1:4" s="20" customFormat="1" ht="12.75">
      <c r="A119" s="274" t="s">
        <v>8</v>
      </c>
      <c r="B119" s="275"/>
      <c r="C119" s="276"/>
      <c r="D119" s="13">
        <f>SUM(D118:D118)</f>
        <v>0</v>
      </c>
    </row>
    <row r="120" spans="1:4" ht="12.75">
      <c r="A120" s="277"/>
      <c r="B120" s="278"/>
      <c r="C120" s="278"/>
      <c r="D120" s="279"/>
    </row>
    <row r="121" spans="1:4" s="8" customFormat="1" ht="12.75">
      <c r="A121" s="259" t="s">
        <v>251</v>
      </c>
      <c r="B121" s="261"/>
      <c r="C121" s="97"/>
      <c r="D121" s="75"/>
    </row>
    <row r="122" spans="1:4" s="8" customFormat="1" ht="12.75">
      <c r="A122" s="31">
        <v>1</v>
      </c>
      <c r="B122" s="62" t="s">
        <v>263</v>
      </c>
      <c r="C122" s="175"/>
      <c r="D122" s="176">
        <v>4000</v>
      </c>
    </row>
    <row r="123" spans="1:4" ht="12.75">
      <c r="A123" s="304" t="s">
        <v>8</v>
      </c>
      <c r="B123" s="304"/>
      <c r="C123" s="304"/>
      <c r="D123" s="98">
        <f>SUM(D122)</f>
        <v>4000</v>
      </c>
    </row>
    <row r="124" spans="1:4" ht="12.75">
      <c r="A124" s="9"/>
      <c r="B124" s="9"/>
      <c r="C124" s="9"/>
      <c r="D124" s="90"/>
    </row>
    <row r="125" spans="1:4" ht="12.75">
      <c r="A125" s="271" t="s">
        <v>244</v>
      </c>
      <c r="B125" s="303"/>
      <c r="C125" s="73"/>
      <c r="D125" s="74"/>
    </row>
    <row r="126" spans="1:4" ht="12.75">
      <c r="A126" s="31">
        <v>1</v>
      </c>
      <c r="B126" s="70" t="s">
        <v>245</v>
      </c>
      <c r="C126" s="71">
        <v>2011</v>
      </c>
      <c r="D126" s="72">
        <v>1979</v>
      </c>
    </row>
    <row r="127" spans="1:4" ht="12.75">
      <c r="A127" s="31">
        <v>2</v>
      </c>
      <c r="B127" s="45" t="s">
        <v>246</v>
      </c>
      <c r="C127" s="31">
        <v>2011</v>
      </c>
      <c r="D127" s="82">
        <v>1850</v>
      </c>
    </row>
    <row r="128" spans="1:4" ht="12.75">
      <c r="A128" s="31">
        <v>3</v>
      </c>
      <c r="B128" s="45" t="s">
        <v>247</v>
      </c>
      <c r="C128" s="31">
        <v>2013</v>
      </c>
      <c r="D128" s="82">
        <v>2698.98</v>
      </c>
    </row>
    <row r="129" spans="1:4" ht="12.75">
      <c r="A129" s="31">
        <v>4</v>
      </c>
      <c r="B129" s="45" t="s">
        <v>246</v>
      </c>
      <c r="C129" s="31">
        <v>2014</v>
      </c>
      <c r="D129" s="82">
        <v>2278.95</v>
      </c>
    </row>
    <row r="130" spans="1:4" ht="12.75">
      <c r="A130" s="31">
        <v>5</v>
      </c>
      <c r="B130" s="3" t="s">
        <v>248</v>
      </c>
      <c r="C130" s="31">
        <v>2013</v>
      </c>
      <c r="D130" s="82">
        <v>1900.01</v>
      </c>
    </row>
    <row r="131" spans="1:4" ht="12.75">
      <c r="A131" s="80"/>
      <c r="B131" s="67" t="s">
        <v>8</v>
      </c>
      <c r="C131" s="67"/>
      <c r="D131" s="13">
        <f>SUM(D126:D130)</f>
        <v>10706.94</v>
      </c>
    </row>
    <row r="132" spans="1:4" ht="12.75">
      <c r="A132" s="277"/>
      <c r="B132" s="278"/>
      <c r="C132" s="278"/>
      <c r="D132" s="279"/>
    </row>
    <row r="133" spans="1:4" ht="12.75">
      <c r="A133" s="283" t="s">
        <v>268</v>
      </c>
      <c r="B133" s="284"/>
      <c r="C133" s="284"/>
      <c r="D133" s="285"/>
    </row>
    <row r="134" spans="1:4" ht="15" customHeight="1">
      <c r="A134" s="109">
        <v>1</v>
      </c>
      <c r="B134" s="47" t="s">
        <v>183</v>
      </c>
      <c r="C134" s="110"/>
      <c r="D134" s="111"/>
    </row>
    <row r="135" spans="1:4" ht="12.75">
      <c r="A135" s="80"/>
      <c r="B135" s="81" t="s">
        <v>8</v>
      </c>
      <c r="C135" s="81"/>
      <c r="D135" s="79">
        <f>SUM(D133:D134)</f>
        <v>0</v>
      </c>
    </row>
    <row r="136" spans="1:4" ht="12.75">
      <c r="A136" s="277"/>
      <c r="B136" s="278"/>
      <c r="C136" s="278"/>
      <c r="D136" s="279"/>
    </row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</sheetData>
  <sheetProtection/>
  <mergeCells count="46">
    <mergeCell ref="A56:D56"/>
    <mergeCell ref="A51:D51"/>
    <mergeCell ref="A52:D52"/>
    <mergeCell ref="A136:D136"/>
    <mergeCell ref="A102:C102"/>
    <mergeCell ref="A125:B125"/>
    <mergeCell ref="A119:C119"/>
    <mergeCell ref="A121:B121"/>
    <mergeCell ref="A123:C123"/>
    <mergeCell ref="A132:D132"/>
    <mergeCell ref="A117:B117"/>
    <mergeCell ref="A100:D100"/>
    <mergeCell ref="A133:D133"/>
    <mergeCell ref="A115:C115"/>
    <mergeCell ref="A120:D120"/>
    <mergeCell ref="A113:D113"/>
    <mergeCell ref="A108:B108"/>
    <mergeCell ref="A55:C55"/>
    <mergeCell ref="A112:D112"/>
    <mergeCell ref="A5:D5"/>
    <mergeCell ref="A28:C28"/>
    <mergeCell ref="A30:D30"/>
    <mergeCell ref="A34:D34"/>
    <mergeCell ref="A32:C32"/>
    <mergeCell ref="A37:C37"/>
    <mergeCell ref="A57:D57"/>
    <mergeCell ref="A50:C50"/>
    <mergeCell ref="A41:C41"/>
    <mergeCell ref="A38:D38"/>
    <mergeCell ref="A42:D42"/>
    <mergeCell ref="A70:C70"/>
    <mergeCell ref="A71:D71"/>
    <mergeCell ref="A39:B39"/>
    <mergeCell ref="A43:D43"/>
    <mergeCell ref="A46:C46"/>
    <mergeCell ref="A47:D47"/>
    <mergeCell ref="A48:D48"/>
    <mergeCell ref="A98:C98"/>
    <mergeCell ref="A104:D104"/>
    <mergeCell ref="A92:D92"/>
    <mergeCell ref="A72:D72"/>
    <mergeCell ref="A78:C78"/>
    <mergeCell ref="A79:D79"/>
    <mergeCell ref="A96:D96"/>
    <mergeCell ref="A80:D80"/>
    <mergeCell ref="A87:C87"/>
  </mergeCells>
  <printOptions horizontalCentered="1"/>
  <pageMargins left="0.5511811023622047" right="0.1968503937007874" top="0.3937007874015748" bottom="0.1968503937007874" header="0.5118110236220472" footer="0.5118110236220472"/>
  <pageSetup horizontalDpi="600" verticalDpi="600" orientation="portrait" paperSize="9" scale="63" r:id="rId1"/>
  <rowBreaks count="1" manualBreakCount="1">
    <brk id="8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view="pageBreakPreview" zoomScaleSheetLayoutView="100" zoomScalePageLayoutView="0" workbookViewId="0" topLeftCell="A4">
      <selection activeCell="D1" sqref="D1"/>
    </sheetView>
  </sheetViews>
  <sheetFormatPr defaultColWidth="9.140625" defaultRowHeight="12.75"/>
  <cols>
    <col min="1" max="1" width="6.140625" style="3" customWidth="1"/>
    <col min="2" max="2" width="30.57421875" style="4" customWidth="1"/>
    <col min="3" max="3" width="22.28125" style="101" customWidth="1"/>
    <col min="4" max="4" width="19.57421875" style="101" customWidth="1"/>
    <col min="5" max="16384" width="9.140625" style="3" customWidth="1"/>
  </cols>
  <sheetData>
    <row r="1" ht="12.75">
      <c r="D1" s="184" t="s">
        <v>27</v>
      </c>
    </row>
    <row r="3" spans="1:4" ht="27.75" customHeight="1">
      <c r="A3" s="102" t="s">
        <v>6</v>
      </c>
      <c r="B3" s="103" t="s">
        <v>23</v>
      </c>
      <c r="C3" s="104" t="s">
        <v>274</v>
      </c>
      <c r="D3" s="104" t="s">
        <v>24</v>
      </c>
    </row>
    <row r="4" spans="1:7" ht="32.25" customHeight="1">
      <c r="A4" s="17">
        <v>1</v>
      </c>
      <c r="B4" s="122" t="s">
        <v>29</v>
      </c>
      <c r="C4" s="123">
        <v>575762.13</v>
      </c>
      <c r="D4" s="124" t="s">
        <v>272</v>
      </c>
      <c r="G4" s="2"/>
    </row>
    <row r="5" spans="1:4" ht="32.25" customHeight="1">
      <c r="A5" s="17">
        <v>2</v>
      </c>
      <c r="B5" s="200" t="s">
        <v>175</v>
      </c>
      <c r="C5" s="201">
        <v>50000</v>
      </c>
      <c r="D5" s="49">
        <v>173832.08</v>
      </c>
    </row>
    <row r="6" spans="1:8" ht="32.25" customHeight="1">
      <c r="A6" s="58">
        <v>3</v>
      </c>
      <c r="B6" s="61" t="s">
        <v>184</v>
      </c>
      <c r="C6" s="123">
        <f>10000+7049.99+2815</f>
        <v>19864.989999999998</v>
      </c>
      <c r="D6" s="182" t="s">
        <v>272</v>
      </c>
      <c r="E6" s="153"/>
      <c r="H6" s="153"/>
    </row>
    <row r="7" spans="1:4" ht="42.75" customHeight="1">
      <c r="A7" s="17">
        <v>4</v>
      </c>
      <c r="B7" s="61" t="s">
        <v>191</v>
      </c>
      <c r="C7" s="123">
        <f>2135958.52+2679.51+803.28</f>
        <v>2139441.3099999996</v>
      </c>
      <c r="D7" s="183" t="s">
        <v>272</v>
      </c>
    </row>
    <row r="8" spans="1:4" ht="32.25" customHeight="1">
      <c r="A8" s="305">
        <v>5</v>
      </c>
      <c r="B8" s="61" t="s">
        <v>210</v>
      </c>
      <c r="C8" s="123">
        <f>189244.94+4040</f>
        <v>193284.94</v>
      </c>
      <c r="D8" s="154">
        <v>1357.48</v>
      </c>
    </row>
    <row r="9" spans="1:4" ht="32.25" customHeight="1">
      <c r="A9" s="306"/>
      <c r="B9" s="166" t="s">
        <v>211</v>
      </c>
      <c r="C9" s="123">
        <v>56448.41</v>
      </c>
      <c r="D9" s="124" t="s">
        <v>272</v>
      </c>
    </row>
    <row r="10" spans="1:4" ht="32.25" customHeight="1">
      <c r="A10" s="17">
        <v>6</v>
      </c>
      <c r="B10" s="61" t="s">
        <v>222</v>
      </c>
      <c r="C10" s="123">
        <f>19900.64+37191.95+3354.99</f>
        <v>60447.579999999994</v>
      </c>
      <c r="D10" s="154">
        <v>9654.23</v>
      </c>
    </row>
    <row r="11" spans="1:4" ht="32.25" customHeight="1">
      <c r="A11" s="17">
        <v>7</v>
      </c>
      <c r="B11" s="61" t="s">
        <v>229</v>
      </c>
      <c r="C11" s="123">
        <v>10132.03</v>
      </c>
      <c r="D11" s="182" t="s">
        <v>272</v>
      </c>
    </row>
    <row r="12" spans="1:4" ht="32.25" customHeight="1">
      <c r="A12" s="17">
        <v>8</v>
      </c>
      <c r="B12" s="61" t="s">
        <v>249</v>
      </c>
      <c r="C12" s="123">
        <f>4182+17104+950+820+20500+804.95</f>
        <v>44360.95</v>
      </c>
      <c r="D12" s="154">
        <v>44926.12</v>
      </c>
    </row>
    <row r="13" spans="1:4" ht="32.25" customHeight="1">
      <c r="A13" s="17">
        <v>9</v>
      </c>
      <c r="B13" s="61" t="s">
        <v>243</v>
      </c>
      <c r="C13" s="202">
        <f>141091.44+2028.99</f>
        <v>143120.43</v>
      </c>
      <c r="D13" s="49">
        <v>37387.15</v>
      </c>
    </row>
    <row r="14" spans="1:4" ht="32.25" customHeight="1">
      <c r="A14" s="17">
        <v>10</v>
      </c>
      <c r="B14" s="61" t="s">
        <v>265</v>
      </c>
      <c r="C14" s="123">
        <v>220981.17</v>
      </c>
      <c r="D14" s="154">
        <v>45545.72</v>
      </c>
    </row>
    <row r="15" spans="1:4" ht="32.25" customHeight="1">
      <c r="A15" s="105"/>
      <c r="B15" s="106" t="s">
        <v>8</v>
      </c>
      <c r="C15" s="203">
        <f>SUM(C4:C14)</f>
        <v>3513843.94</v>
      </c>
      <c r="D15" s="204">
        <f>SUM(D4:D14)</f>
        <v>312702.78</v>
      </c>
    </row>
    <row r="18" ht="12.75">
      <c r="B18" s="107"/>
    </row>
    <row r="75" ht="12.75">
      <c r="E75" s="3" t="s">
        <v>25</v>
      </c>
    </row>
  </sheetData>
  <sheetProtection/>
  <mergeCells count="1">
    <mergeCell ref="A8:A9"/>
  </mergeCells>
  <printOptions/>
  <pageMargins left="0.7086614173228347" right="0.7086614173228347" top="0.53" bottom="0.7480314960629921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8"/>
  <sheetViews>
    <sheetView zoomScalePageLayoutView="0" workbookViewId="0" topLeftCell="A1">
      <selection activeCell="I40" sqref="I40"/>
    </sheetView>
  </sheetViews>
  <sheetFormatPr defaultColWidth="17.421875" defaultRowHeight="12.75"/>
  <cols>
    <col min="1" max="1" width="4.57421875" style="1" customWidth="1"/>
    <col min="2" max="2" width="17.421875" style="2" customWidth="1"/>
    <col min="3" max="3" width="13.8515625" style="228" customWidth="1"/>
    <col min="4" max="4" width="23.57421875" style="229" customWidth="1"/>
    <col min="5" max="5" width="11.421875" style="1" customWidth="1"/>
    <col min="6" max="6" width="20.421875" style="2" customWidth="1"/>
    <col min="7" max="7" width="10.7109375" style="2" customWidth="1"/>
    <col min="8" max="8" width="15.421875" style="1" customWidth="1"/>
    <col min="9" max="9" width="12.28125" style="2" customWidth="1"/>
    <col min="10" max="10" width="14.7109375" style="2" customWidth="1"/>
    <col min="11" max="11" width="16.00390625" style="1" customWidth="1"/>
    <col min="12" max="12" width="13.00390625" style="1" customWidth="1"/>
    <col min="13" max="13" width="11.7109375" style="1" customWidth="1"/>
    <col min="14" max="14" width="12.421875" style="1" customWidth="1"/>
    <col min="15" max="15" width="13.00390625" style="1" customWidth="1"/>
    <col min="16" max="253" width="9.140625" style="1" customWidth="1"/>
    <col min="254" max="254" width="4.57421875" style="1" customWidth="1"/>
    <col min="255" max="255" width="17.421875" style="1" customWidth="1"/>
  </cols>
  <sheetData>
    <row r="1" spans="1:255" ht="14.25">
      <c r="A1" s="217"/>
      <c r="B1" s="218"/>
      <c r="C1" s="219"/>
      <c r="D1" s="220"/>
      <c r="E1" s="221"/>
      <c r="F1" s="218"/>
      <c r="G1" s="218"/>
      <c r="H1" s="221"/>
      <c r="I1" s="218"/>
      <c r="J1" s="218"/>
      <c r="K1" s="221"/>
      <c r="L1" s="221"/>
      <c r="M1" s="221"/>
      <c r="N1" s="221"/>
      <c r="O1" s="222" t="s">
        <v>281</v>
      </c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  <c r="FF1" s="221"/>
      <c r="FG1" s="221"/>
      <c r="FH1" s="221"/>
      <c r="FI1" s="221"/>
      <c r="FJ1" s="221"/>
      <c r="FK1" s="221"/>
      <c r="FL1" s="221"/>
      <c r="FM1" s="221"/>
      <c r="FN1" s="221"/>
      <c r="FO1" s="221"/>
      <c r="FP1" s="221"/>
      <c r="FQ1" s="221"/>
      <c r="FR1" s="221"/>
      <c r="FS1" s="221"/>
      <c r="FT1" s="221"/>
      <c r="FU1" s="221"/>
      <c r="FV1" s="221"/>
      <c r="FW1" s="221"/>
      <c r="FX1" s="221"/>
      <c r="FY1" s="221"/>
      <c r="FZ1" s="221"/>
      <c r="GA1" s="221"/>
      <c r="GB1" s="221"/>
      <c r="GC1" s="221"/>
      <c r="GD1" s="221"/>
      <c r="GE1" s="221"/>
      <c r="GF1" s="221"/>
      <c r="GG1" s="221"/>
      <c r="GH1" s="221"/>
      <c r="GI1" s="221"/>
      <c r="GJ1" s="221"/>
      <c r="GK1" s="221"/>
      <c r="GL1" s="221"/>
      <c r="GM1" s="221"/>
      <c r="GN1" s="221"/>
      <c r="GO1" s="221"/>
      <c r="GP1" s="221"/>
      <c r="GQ1" s="221"/>
      <c r="GR1" s="221"/>
      <c r="GS1" s="221"/>
      <c r="GT1" s="221"/>
      <c r="GU1" s="221"/>
      <c r="GV1" s="221"/>
      <c r="GW1" s="221"/>
      <c r="GX1" s="221"/>
      <c r="GY1" s="221"/>
      <c r="GZ1" s="221"/>
      <c r="HA1" s="221"/>
      <c r="HB1" s="221"/>
      <c r="HC1" s="221"/>
      <c r="HD1" s="221"/>
      <c r="HE1" s="221"/>
      <c r="HF1" s="221"/>
      <c r="HG1" s="221"/>
      <c r="HH1" s="221"/>
      <c r="HI1" s="221"/>
      <c r="HJ1" s="221"/>
      <c r="HK1" s="221"/>
      <c r="HL1" s="221"/>
      <c r="HM1" s="221"/>
      <c r="HN1" s="221"/>
      <c r="HO1" s="221"/>
      <c r="HP1" s="221"/>
      <c r="HQ1" s="221"/>
      <c r="HR1" s="221"/>
      <c r="HS1" s="221"/>
      <c r="HT1" s="221"/>
      <c r="HU1" s="221"/>
      <c r="HV1" s="221"/>
      <c r="HW1" s="221"/>
      <c r="HX1" s="221"/>
      <c r="HY1" s="221"/>
      <c r="HZ1" s="221"/>
      <c r="IA1" s="221"/>
      <c r="IB1" s="221"/>
      <c r="IC1" s="221"/>
      <c r="ID1" s="221"/>
      <c r="IE1" s="221"/>
      <c r="IF1" s="221"/>
      <c r="IG1" s="221"/>
      <c r="IH1" s="221"/>
      <c r="II1" s="221"/>
      <c r="IJ1" s="221"/>
      <c r="IK1" s="221"/>
      <c r="IL1" s="221"/>
      <c r="IM1" s="221"/>
      <c r="IN1" s="221"/>
      <c r="IO1" s="221"/>
      <c r="IP1" s="221"/>
      <c r="IQ1" s="221"/>
      <c r="IR1" s="221"/>
      <c r="IS1" s="221"/>
      <c r="IT1" s="221"/>
      <c r="IU1" s="221"/>
    </row>
    <row r="2" spans="1:255" ht="12.75">
      <c r="A2" s="217"/>
      <c r="B2" s="218"/>
      <c r="C2" s="219"/>
      <c r="D2" s="220"/>
      <c r="E2" s="221"/>
      <c r="F2" s="218"/>
      <c r="G2" s="218"/>
      <c r="H2" s="221"/>
      <c r="I2" s="218"/>
      <c r="J2" s="218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221"/>
      <c r="GS2" s="221"/>
      <c r="GT2" s="221"/>
      <c r="GU2" s="221"/>
      <c r="GV2" s="221"/>
      <c r="GW2" s="221"/>
      <c r="GX2" s="221"/>
      <c r="GY2" s="221"/>
      <c r="GZ2" s="221"/>
      <c r="HA2" s="221"/>
      <c r="HB2" s="221"/>
      <c r="HC2" s="221"/>
      <c r="HD2" s="221"/>
      <c r="HE2" s="221"/>
      <c r="HF2" s="221"/>
      <c r="HG2" s="221"/>
      <c r="HH2" s="221"/>
      <c r="HI2" s="221"/>
      <c r="HJ2" s="221"/>
      <c r="HK2" s="221"/>
      <c r="HL2" s="221"/>
      <c r="HM2" s="221"/>
      <c r="HN2" s="221"/>
      <c r="HO2" s="221"/>
      <c r="HP2" s="221"/>
      <c r="HQ2" s="221"/>
      <c r="HR2" s="221"/>
      <c r="HS2" s="221"/>
      <c r="HT2" s="221"/>
      <c r="HU2" s="221"/>
      <c r="HV2" s="221"/>
      <c r="HW2" s="221"/>
      <c r="HX2" s="221"/>
      <c r="HY2" s="221"/>
      <c r="HZ2" s="221"/>
      <c r="IA2" s="221"/>
      <c r="IB2" s="221"/>
      <c r="IC2" s="221"/>
      <c r="ID2" s="221"/>
      <c r="IE2" s="221"/>
      <c r="IF2" s="221"/>
      <c r="IG2" s="221"/>
      <c r="IH2" s="221"/>
      <c r="II2" s="221"/>
      <c r="IJ2" s="221"/>
      <c r="IK2" s="221"/>
      <c r="IL2" s="221"/>
      <c r="IM2" s="221"/>
      <c r="IN2" s="221"/>
      <c r="IO2" s="221"/>
      <c r="IP2" s="221"/>
      <c r="IQ2" s="221"/>
      <c r="IR2" s="221"/>
      <c r="IS2" s="221"/>
      <c r="IT2" s="221"/>
      <c r="IU2" s="221"/>
    </row>
    <row r="3" spans="1:255" ht="12.75">
      <c r="A3" s="307" t="s">
        <v>282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221"/>
      <c r="FZ3" s="221"/>
      <c r="GA3" s="221"/>
      <c r="GB3" s="221"/>
      <c r="GC3" s="221"/>
      <c r="GD3" s="221"/>
      <c r="GE3" s="221"/>
      <c r="GF3" s="221"/>
      <c r="GG3" s="221"/>
      <c r="GH3" s="221"/>
      <c r="GI3" s="221"/>
      <c r="GJ3" s="221"/>
      <c r="GK3" s="221"/>
      <c r="GL3" s="221"/>
      <c r="GM3" s="221"/>
      <c r="GN3" s="221"/>
      <c r="GO3" s="221"/>
      <c r="GP3" s="221"/>
      <c r="GQ3" s="221"/>
      <c r="GR3" s="221"/>
      <c r="GS3" s="221"/>
      <c r="GT3" s="221"/>
      <c r="GU3" s="221"/>
      <c r="GV3" s="221"/>
      <c r="GW3" s="221"/>
      <c r="GX3" s="221"/>
      <c r="GY3" s="221"/>
      <c r="GZ3" s="221"/>
      <c r="HA3" s="221"/>
      <c r="HB3" s="221"/>
      <c r="HC3" s="221"/>
      <c r="HD3" s="221"/>
      <c r="HE3" s="221"/>
      <c r="HF3" s="221"/>
      <c r="HG3" s="221"/>
      <c r="HH3" s="221"/>
      <c r="HI3" s="221"/>
      <c r="HJ3" s="221"/>
      <c r="HK3" s="221"/>
      <c r="HL3" s="221"/>
      <c r="HM3" s="221"/>
      <c r="HN3" s="221"/>
      <c r="HO3" s="221"/>
      <c r="HP3" s="221"/>
      <c r="HQ3" s="221"/>
      <c r="HR3" s="221"/>
      <c r="HS3" s="221"/>
      <c r="HT3" s="221"/>
      <c r="HU3" s="221"/>
      <c r="HV3" s="221"/>
      <c r="HW3" s="221"/>
      <c r="HX3" s="221"/>
      <c r="HY3" s="221"/>
      <c r="HZ3" s="221"/>
      <c r="IA3" s="221"/>
      <c r="IB3" s="221"/>
      <c r="IC3" s="221"/>
      <c r="ID3" s="221"/>
      <c r="IE3" s="221"/>
      <c r="IF3" s="221"/>
      <c r="IG3" s="221"/>
      <c r="IH3" s="221"/>
      <c r="II3" s="221"/>
      <c r="IJ3" s="221"/>
      <c r="IK3" s="221"/>
      <c r="IL3" s="221"/>
      <c r="IM3" s="221"/>
      <c r="IN3" s="221"/>
      <c r="IO3" s="221"/>
      <c r="IP3" s="221"/>
      <c r="IQ3" s="221"/>
      <c r="IR3" s="221"/>
      <c r="IS3" s="221"/>
      <c r="IT3" s="221"/>
      <c r="IU3" s="221"/>
    </row>
    <row r="4" spans="1:255" ht="12.75">
      <c r="A4" s="308" t="s">
        <v>6</v>
      </c>
      <c r="B4" s="308" t="s">
        <v>283</v>
      </c>
      <c r="C4" s="308" t="s">
        <v>284</v>
      </c>
      <c r="D4" s="308" t="s">
        <v>285</v>
      </c>
      <c r="E4" s="309" t="s">
        <v>286</v>
      </c>
      <c r="F4" s="308" t="s">
        <v>287</v>
      </c>
      <c r="G4" s="308" t="s">
        <v>288</v>
      </c>
      <c r="H4" s="308" t="s">
        <v>289</v>
      </c>
      <c r="I4" s="308" t="s">
        <v>290</v>
      </c>
      <c r="J4" s="308" t="s">
        <v>291</v>
      </c>
      <c r="K4" s="308" t="s">
        <v>292</v>
      </c>
      <c r="L4" s="308" t="s">
        <v>293</v>
      </c>
      <c r="M4" s="308"/>
      <c r="N4" s="308" t="s">
        <v>294</v>
      </c>
      <c r="O4" s="308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K4" s="221"/>
      <c r="FL4" s="221"/>
      <c r="FM4" s="221"/>
      <c r="FN4" s="221"/>
      <c r="FO4" s="221"/>
      <c r="FP4" s="221"/>
      <c r="FQ4" s="221"/>
      <c r="FR4" s="221"/>
      <c r="FS4" s="221"/>
      <c r="FT4" s="221"/>
      <c r="FU4" s="221"/>
      <c r="FV4" s="221"/>
      <c r="FW4" s="221"/>
      <c r="FX4" s="221"/>
      <c r="FY4" s="221"/>
      <c r="FZ4" s="221"/>
      <c r="GA4" s="221"/>
      <c r="GB4" s="221"/>
      <c r="GC4" s="221"/>
      <c r="GD4" s="221"/>
      <c r="GE4" s="221"/>
      <c r="GF4" s="221"/>
      <c r="GG4" s="221"/>
      <c r="GH4" s="221"/>
      <c r="GI4" s="221"/>
      <c r="GJ4" s="221"/>
      <c r="GK4" s="221"/>
      <c r="GL4" s="221"/>
      <c r="GM4" s="221"/>
      <c r="GN4" s="221"/>
      <c r="GO4" s="221"/>
      <c r="GP4" s="221"/>
      <c r="GQ4" s="221"/>
      <c r="GR4" s="221"/>
      <c r="GS4" s="221"/>
      <c r="GT4" s="221"/>
      <c r="GU4" s="221"/>
      <c r="GV4" s="221"/>
      <c r="GW4" s="221"/>
      <c r="GX4" s="221"/>
      <c r="GY4" s="221"/>
      <c r="GZ4" s="221"/>
      <c r="HA4" s="221"/>
      <c r="HB4" s="221"/>
      <c r="HC4" s="221"/>
      <c r="HD4" s="221"/>
      <c r="HE4" s="221"/>
      <c r="HF4" s="221"/>
      <c r="HG4" s="221"/>
      <c r="HH4" s="221"/>
      <c r="HI4" s="221"/>
      <c r="HJ4" s="221"/>
      <c r="HK4" s="221"/>
      <c r="HL4" s="221"/>
      <c r="HM4" s="221"/>
      <c r="HN4" s="221"/>
      <c r="HO4" s="221"/>
      <c r="HP4" s="221"/>
      <c r="HQ4" s="221"/>
      <c r="HR4" s="221"/>
      <c r="HS4" s="221"/>
      <c r="HT4" s="221"/>
      <c r="HU4" s="221"/>
      <c r="HV4" s="221"/>
      <c r="HW4" s="221"/>
      <c r="HX4" s="221"/>
      <c r="HY4" s="221"/>
      <c r="HZ4" s="221"/>
      <c r="IA4" s="221"/>
      <c r="IB4" s="221"/>
      <c r="IC4" s="221"/>
      <c r="ID4" s="221"/>
      <c r="IE4" s="221"/>
      <c r="IF4" s="221"/>
      <c r="IG4" s="221"/>
      <c r="IH4" s="221"/>
      <c r="II4" s="221"/>
      <c r="IJ4" s="221"/>
      <c r="IK4" s="221"/>
      <c r="IL4" s="221"/>
      <c r="IM4" s="221"/>
      <c r="IN4" s="221"/>
      <c r="IO4" s="221"/>
      <c r="IP4" s="221"/>
      <c r="IQ4" s="221"/>
      <c r="IR4" s="221"/>
      <c r="IS4" s="221"/>
      <c r="IT4" s="221"/>
      <c r="IU4" s="221"/>
    </row>
    <row r="5" spans="1:255" ht="12.75">
      <c r="A5" s="308"/>
      <c r="B5" s="308"/>
      <c r="C5" s="308"/>
      <c r="D5" s="308"/>
      <c r="E5" s="309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224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1"/>
      <c r="FF5" s="221"/>
      <c r="FG5" s="221"/>
      <c r="FH5" s="221"/>
      <c r="FI5" s="221"/>
      <c r="FJ5" s="221"/>
      <c r="FK5" s="221"/>
      <c r="FL5" s="221"/>
      <c r="FM5" s="221"/>
      <c r="FN5" s="221"/>
      <c r="FO5" s="221"/>
      <c r="FP5" s="221"/>
      <c r="FQ5" s="221"/>
      <c r="FR5" s="221"/>
      <c r="FS5" s="221"/>
      <c r="FT5" s="221"/>
      <c r="FU5" s="221"/>
      <c r="FV5" s="221"/>
      <c r="FW5" s="221"/>
      <c r="FX5" s="221"/>
      <c r="FY5" s="221"/>
      <c r="FZ5" s="221"/>
      <c r="GA5" s="221"/>
      <c r="GB5" s="221"/>
      <c r="GC5" s="221"/>
      <c r="GD5" s="221"/>
      <c r="GE5" s="221"/>
      <c r="GF5" s="221"/>
      <c r="GG5" s="221"/>
      <c r="GH5" s="221"/>
      <c r="GI5" s="221"/>
      <c r="GJ5" s="221"/>
      <c r="GK5" s="221"/>
      <c r="GL5" s="221"/>
      <c r="GM5" s="221"/>
      <c r="GN5" s="221"/>
      <c r="GO5" s="221"/>
      <c r="GP5" s="221"/>
      <c r="GQ5" s="221"/>
      <c r="GR5" s="221"/>
      <c r="GS5" s="221"/>
      <c r="GT5" s="221"/>
      <c r="GU5" s="221"/>
      <c r="GV5" s="221"/>
      <c r="GW5" s="221"/>
      <c r="GX5" s="221"/>
      <c r="GY5" s="221"/>
      <c r="GZ5" s="221"/>
      <c r="HA5" s="221"/>
      <c r="HB5" s="221"/>
      <c r="HC5" s="221"/>
      <c r="HD5" s="221"/>
      <c r="HE5" s="221"/>
      <c r="HF5" s="221"/>
      <c r="HG5" s="221"/>
      <c r="HH5" s="221"/>
      <c r="HI5" s="221"/>
      <c r="HJ5" s="221"/>
      <c r="HK5" s="221"/>
      <c r="HL5" s="221"/>
      <c r="HM5" s="221"/>
      <c r="HN5" s="221"/>
      <c r="HO5" s="221"/>
      <c r="HP5" s="221"/>
      <c r="HQ5" s="221"/>
      <c r="HR5" s="221"/>
      <c r="HS5" s="221"/>
      <c r="HT5" s="221"/>
      <c r="HU5" s="221"/>
      <c r="HV5" s="221"/>
      <c r="HW5" s="221"/>
      <c r="HX5" s="221"/>
      <c r="HY5" s="221"/>
      <c r="HZ5" s="221"/>
      <c r="IA5" s="221"/>
      <c r="IB5" s="221"/>
      <c r="IC5" s="221"/>
      <c r="ID5" s="221"/>
      <c r="IE5" s="221"/>
      <c r="IF5" s="221"/>
      <c r="IG5" s="221"/>
      <c r="IH5" s="221"/>
      <c r="II5" s="221"/>
      <c r="IJ5" s="221"/>
      <c r="IK5" s="221"/>
      <c r="IL5" s="221"/>
      <c r="IM5" s="221"/>
      <c r="IN5" s="221"/>
      <c r="IO5" s="221"/>
      <c r="IP5" s="221"/>
      <c r="IQ5" s="221"/>
      <c r="IR5" s="221"/>
      <c r="IS5" s="221"/>
      <c r="IT5" s="221"/>
      <c r="IU5" s="221"/>
    </row>
    <row r="6" spans="1:255" ht="12.75">
      <c r="A6" s="308"/>
      <c r="B6" s="308"/>
      <c r="C6" s="308"/>
      <c r="D6" s="308"/>
      <c r="E6" s="309"/>
      <c r="F6" s="308"/>
      <c r="G6" s="308"/>
      <c r="H6" s="308"/>
      <c r="I6" s="308"/>
      <c r="J6" s="308"/>
      <c r="K6" s="308"/>
      <c r="L6" s="223" t="s">
        <v>295</v>
      </c>
      <c r="M6" s="223" t="s">
        <v>296</v>
      </c>
      <c r="N6" s="223" t="s">
        <v>295</v>
      </c>
      <c r="O6" s="223" t="s">
        <v>296</v>
      </c>
      <c r="P6" s="224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21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  <c r="IS6" s="221"/>
      <c r="IT6" s="221"/>
      <c r="IU6" s="221"/>
    </row>
    <row r="7" spans="1:255" ht="12.75">
      <c r="A7" s="310" t="s">
        <v>398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224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  <c r="IU7" s="221"/>
    </row>
    <row r="8" spans="1:255" s="246" customFormat="1" ht="15">
      <c r="A8" s="225">
        <v>1</v>
      </c>
      <c r="B8" s="61" t="s">
        <v>303</v>
      </c>
      <c r="C8" s="61" t="s">
        <v>304</v>
      </c>
      <c r="D8" s="194" t="s">
        <v>305</v>
      </c>
      <c r="E8" s="194" t="s">
        <v>306</v>
      </c>
      <c r="F8" s="194" t="s">
        <v>307</v>
      </c>
      <c r="G8" s="237">
        <v>2496</v>
      </c>
      <c r="H8" s="194" t="s">
        <v>308</v>
      </c>
      <c r="I8" s="237">
        <v>8</v>
      </c>
      <c r="J8" s="194">
        <v>1998</v>
      </c>
      <c r="K8" s="238">
        <v>7100</v>
      </c>
      <c r="L8" s="194" t="s">
        <v>432</v>
      </c>
      <c r="M8" s="194" t="s">
        <v>433</v>
      </c>
      <c r="N8" s="194" t="s">
        <v>432</v>
      </c>
      <c r="O8" s="194" t="s">
        <v>433</v>
      </c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  <c r="IJ8" s="245"/>
      <c r="IK8" s="245"/>
      <c r="IL8" s="245"/>
      <c r="IM8" s="245"/>
      <c r="IN8" s="245"/>
      <c r="IO8" s="245"/>
      <c r="IP8" s="245"/>
      <c r="IQ8" s="245"/>
      <c r="IR8" s="245"/>
      <c r="IS8" s="245"/>
      <c r="IT8" s="245"/>
      <c r="IU8" s="245"/>
    </row>
    <row r="9" spans="1:255" s="246" customFormat="1" ht="15">
      <c r="A9" s="225">
        <v>2</v>
      </c>
      <c r="B9" s="61" t="s">
        <v>309</v>
      </c>
      <c r="C9" s="61" t="s">
        <v>302</v>
      </c>
      <c r="D9" s="194" t="s">
        <v>310</v>
      </c>
      <c r="E9" s="194" t="s">
        <v>311</v>
      </c>
      <c r="F9" s="194" t="s">
        <v>312</v>
      </c>
      <c r="G9" s="237">
        <v>6871</v>
      </c>
      <c r="H9" s="194" t="s">
        <v>313</v>
      </c>
      <c r="I9" s="237">
        <v>6</v>
      </c>
      <c r="J9" s="194">
        <v>2011</v>
      </c>
      <c r="K9" s="248"/>
      <c r="L9" s="194" t="s">
        <v>434</v>
      </c>
      <c r="M9" s="194" t="s">
        <v>435</v>
      </c>
      <c r="N9" s="227"/>
      <c r="O9" s="227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5"/>
      <c r="FM9" s="245"/>
      <c r="FN9" s="245"/>
      <c r="FO9" s="245"/>
      <c r="FP9" s="245"/>
      <c r="FQ9" s="245"/>
      <c r="FR9" s="245"/>
      <c r="FS9" s="245"/>
      <c r="FT9" s="245"/>
      <c r="FU9" s="245"/>
      <c r="FV9" s="245"/>
      <c r="FW9" s="245"/>
      <c r="FX9" s="245"/>
      <c r="FY9" s="245"/>
      <c r="FZ9" s="245"/>
      <c r="GA9" s="245"/>
      <c r="GB9" s="245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  <c r="GQ9" s="245"/>
      <c r="GR9" s="245"/>
      <c r="GS9" s="245"/>
      <c r="GT9" s="245"/>
      <c r="GU9" s="245"/>
      <c r="GV9" s="245"/>
      <c r="GW9" s="245"/>
      <c r="GX9" s="245"/>
      <c r="GY9" s="245"/>
      <c r="GZ9" s="245"/>
      <c r="HA9" s="245"/>
      <c r="HB9" s="245"/>
      <c r="HC9" s="245"/>
      <c r="HD9" s="245"/>
      <c r="HE9" s="245"/>
      <c r="HF9" s="245"/>
      <c r="HG9" s="245"/>
      <c r="HH9" s="245"/>
      <c r="HI9" s="245"/>
      <c r="HJ9" s="245"/>
      <c r="HK9" s="245"/>
      <c r="HL9" s="245"/>
      <c r="HM9" s="245"/>
      <c r="HN9" s="245"/>
      <c r="HO9" s="245"/>
      <c r="HP9" s="245"/>
      <c r="HQ9" s="245"/>
      <c r="HR9" s="245"/>
      <c r="HS9" s="245"/>
      <c r="HT9" s="245"/>
      <c r="HU9" s="245"/>
      <c r="HV9" s="245"/>
      <c r="HW9" s="245"/>
      <c r="HX9" s="245"/>
      <c r="HY9" s="245"/>
      <c r="HZ9" s="245"/>
      <c r="IA9" s="245"/>
      <c r="IB9" s="245"/>
      <c r="IC9" s="245"/>
      <c r="ID9" s="245"/>
      <c r="IE9" s="245"/>
      <c r="IF9" s="245"/>
      <c r="IG9" s="245"/>
      <c r="IH9" s="245"/>
      <c r="II9" s="245"/>
      <c r="IJ9" s="245"/>
      <c r="IK9" s="245"/>
      <c r="IL9" s="245"/>
      <c r="IM9" s="245"/>
      <c r="IN9" s="245"/>
      <c r="IO9" s="245"/>
      <c r="IP9" s="245"/>
      <c r="IQ9" s="245"/>
      <c r="IR9" s="245"/>
      <c r="IS9" s="245"/>
      <c r="IT9" s="245"/>
      <c r="IU9" s="245"/>
    </row>
    <row r="10" spans="1:255" s="246" customFormat="1" ht="15">
      <c r="A10" s="225">
        <v>3</v>
      </c>
      <c r="B10" s="61" t="s">
        <v>314</v>
      </c>
      <c r="C10" s="61" t="s">
        <v>315</v>
      </c>
      <c r="D10" s="194" t="s">
        <v>356</v>
      </c>
      <c r="E10" s="194" t="s">
        <v>357</v>
      </c>
      <c r="F10" s="194" t="s">
        <v>307</v>
      </c>
      <c r="G10" s="236">
        <v>1560</v>
      </c>
      <c r="H10" s="194" t="s">
        <v>358</v>
      </c>
      <c r="I10" s="237">
        <v>5</v>
      </c>
      <c r="J10" s="194">
        <v>2011</v>
      </c>
      <c r="K10" s="238">
        <v>29000</v>
      </c>
      <c r="L10" s="194" t="s">
        <v>424</v>
      </c>
      <c r="M10" s="194" t="s">
        <v>425</v>
      </c>
      <c r="N10" s="194" t="s">
        <v>424</v>
      </c>
      <c r="O10" s="194" t="s">
        <v>425</v>
      </c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5"/>
      <c r="FK10" s="245"/>
      <c r="FL10" s="245"/>
      <c r="FM10" s="245"/>
      <c r="FN10" s="245"/>
      <c r="FO10" s="245"/>
      <c r="FP10" s="245"/>
      <c r="FQ10" s="245"/>
      <c r="FR10" s="245"/>
      <c r="FS10" s="245"/>
      <c r="FT10" s="245"/>
      <c r="FU10" s="245"/>
      <c r="FV10" s="245"/>
      <c r="FW10" s="245"/>
      <c r="FX10" s="245"/>
      <c r="FY10" s="245"/>
      <c r="FZ10" s="245"/>
      <c r="GA10" s="245"/>
      <c r="GB10" s="245"/>
      <c r="GC10" s="245"/>
      <c r="GD10" s="245"/>
      <c r="GE10" s="245"/>
      <c r="GF10" s="245"/>
      <c r="GG10" s="245"/>
      <c r="GH10" s="245"/>
      <c r="GI10" s="245"/>
      <c r="GJ10" s="245"/>
      <c r="GK10" s="245"/>
      <c r="GL10" s="245"/>
      <c r="GM10" s="245"/>
      <c r="GN10" s="245"/>
      <c r="GO10" s="245"/>
      <c r="GP10" s="245"/>
      <c r="GQ10" s="245"/>
      <c r="GR10" s="245"/>
      <c r="GS10" s="245"/>
      <c r="GT10" s="245"/>
      <c r="GU10" s="245"/>
      <c r="GV10" s="245"/>
      <c r="GW10" s="245"/>
      <c r="GX10" s="245"/>
      <c r="GY10" s="245"/>
      <c r="GZ10" s="245"/>
      <c r="HA10" s="245"/>
      <c r="HB10" s="245"/>
      <c r="HC10" s="245"/>
      <c r="HD10" s="245"/>
      <c r="HE10" s="245"/>
      <c r="HF10" s="245"/>
      <c r="HG10" s="245"/>
      <c r="HH10" s="245"/>
      <c r="HI10" s="245"/>
      <c r="HJ10" s="245"/>
      <c r="HK10" s="245"/>
      <c r="HL10" s="245"/>
      <c r="HM10" s="245"/>
      <c r="HN10" s="245"/>
      <c r="HO10" s="245"/>
      <c r="HP10" s="245"/>
      <c r="HQ10" s="245"/>
      <c r="HR10" s="245"/>
      <c r="HS10" s="245"/>
      <c r="HT10" s="245"/>
      <c r="HU10" s="245"/>
      <c r="HV10" s="245"/>
      <c r="HW10" s="245"/>
      <c r="HX10" s="245"/>
      <c r="HY10" s="245"/>
      <c r="HZ10" s="245"/>
      <c r="IA10" s="245"/>
      <c r="IB10" s="245"/>
      <c r="IC10" s="245"/>
      <c r="ID10" s="245"/>
      <c r="IE10" s="245"/>
      <c r="IF10" s="245"/>
      <c r="IG10" s="245"/>
      <c r="IH10" s="245"/>
      <c r="II10" s="245"/>
      <c r="IJ10" s="245"/>
      <c r="IK10" s="245"/>
      <c r="IL10" s="245"/>
      <c r="IM10" s="245"/>
      <c r="IN10" s="245"/>
      <c r="IO10" s="245"/>
      <c r="IP10" s="245"/>
      <c r="IQ10" s="245"/>
      <c r="IR10" s="245"/>
      <c r="IS10" s="245"/>
      <c r="IT10" s="245"/>
      <c r="IU10" s="245"/>
    </row>
    <row r="11" spans="1:255" s="246" customFormat="1" ht="15">
      <c r="A11" s="225">
        <v>4</v>
      </c>
      <c r="B11" s="61" t="s">
        <v>362</v>
      </c>
      <c r="C11" s="61" t="s">
        <v>363</v>
      </c>
      <c r="D11" s="194" t="s">
        <v>364</v>
      </c>
      <c r="E11" s="194" t="s">
        <v>365</v>
      </c>
      <c r="F11" s="194" t="s">
        <v>366</v>
      </c>
      <c r="G11" s="240" t="s">
        <v>272</v>
      </c>
      <c r="H11" s="194" t="s">
        <v>367</v>
      </c>
      <c r="I11" s="241" t="s">
        <v>368</v>
      </c>
      <c r="J11" s="194">
        <v>2004</v>
      </c>
      <c r="K11" s="233" t="s">
        <v>272</v>
      </c>
      <c r="L11" s="194" t="s">
        <v>419</v>
      </c>
      <c r="M11" s="194" t="s">
        <v>420</v>
      </c>
      <c r="N11" s="233" t="s">
        <v>272</v>
      </c>
      <c r="O11" s="233" t="s">
        <v>272</v>
      </c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5"/>
      <c r="FK11" s="245"/>
      <c r="FL11" s="245"/>
      <c r="FM11" s="245"/>
      <c r="FN11" s="245"/>
      <c r="FO11" s="245"/>
      <c r="FP11" s="245"/>
      <c r="FQ11" s="245"/>
      <c r="FR11" s="245"/>
      <c r="FS11" s="245"/>
      <c r="FT11" s="245"/>
      <c r="FU11" s="245"/>
      <c r="FV11" s="245"/>
      <c r="FW11" s="245"/>
      <c r="FX11" s="245"/>
      <c r="FY11" s="245"/>
      <c r="FZ11" s="245"/>
      <c r="GA11" s="245"/>
      <c r="GB11" s="245"/>
      <c r="GC11" s="245"/>
      <c r="GD11" s="245"/>
      <c r="GE11" s="245"/>
      <c r="GF11" s="245"/>
      <c r="GG11" s="245"/>
      <c r="GH11" s="245"/>
      <c r="GI11" s="245"/>
      <c r="GJ11" s="245"/>
      <c r="GK11" s="245"/>
      <c r="GL11" s="245"/>
      <c r="GM11" s="245"/>
      <c r="GN11" s="245"/>
      <c r="GO11" s="245"/>
      <c r="GP11" s="245"/>
      <c r="GQ11" s="245"/>
      <c r="GR11" s="245"/>
      <c r="GS11" s="245"/>
      <c r="GT11" s="245"/>
      <c r="GU11" s="245"/>
      <c r="GV11" s="245"/>
      <c r="GW11" s="245"/>
      <c r="GX11" s="245"/>
      <c r="GY11" s="245"/>
      <c r="GZ11" s="245"/>
      <c r="HA11" s="245"/>
      <c r="HB11" s="245"/>
      <c r="HC11" s="245"/>
      <c r="HD11" s="245"/>
      <c r="HE11" s="245"/>
      <c r="HF11" s="245"/>
      <c r="HG11" s="245"/>
      <c r="HH11" s="245"/>
      <c r="HI11" s="245"/>
      <c r="HJ11" s="245"/>
      <c r="HK11" s="245"/>
      <c r="HL11" s="245"/>
      <c r="HM11" s="245"/>
      <c r="HN11" s="245"/>
      <c r="HO11" s="245"/>
      <c r="HP11" s="245"/>
      <c r="HQ11" s="245"/>
      <c r="HR11" s="245"/>
      <c r="HS11" s="245"/>
      <c r="HT11" s="245"/>
      <c r="HU11" s="245"/>
      <c r="HV11" s="245"/>
      <c r="HW11" s="245"/>
      <c r="HX11" s="245"/>
      <c r="HY11" s="245"/>
      <c r="HZ11" s="245"/>
      <c r="IA11" s="245"/>
      <c r="IB11" s="245"/>
      <c r="IC11" s="245"/>
      <c r="ID11" s="245"/>
      <c r="IE11" s="245"/>
      <c r="IF11" s="245"/>
      <c r="IG11" s="245"/>
      <c r="IH11" s="245"/>
      <c r="II11" s="245"/>
      <c r="IJ11" s="245"/>
      <c r="IK11" s="245"/>
      <c r="IL11" s="245"/>
      <c r="IM11" s="245"/>
      <c r="IN11" s="245"/>
      <c r="IO11" s="245"/>
      <c r="IP11" s="245"/>
      <c r="IQ11" s="245"/>
      <c r="IR11" s="245"/>
      <c r="IS11" s="245"/>
      <c r="IT11" s="245"/>
      <c r="IU11" s="245"/>
    </row>
    <row r="12" spans="1:255" s="246" customFormat="1" ht="15">
      <c r="A12" s="225">
        <v>5</v>
      </c>
      <c r="B12" s="61" t="s">
        <v>369</v>
      </c>
      <c r="C12" s="243" t="s">
        <v>370</v>
      </c>
      <c r="D12" s="194" t="s">
        <v>371</v>
      </c>
      <c r="E12" s="194" t="s">
        <v>372</v>
      </c>
      <c r="F12" s="194" t="s">
        <v>312</v>
      </c>
      <c r="G12" s="236">
        <v>11100</v>
      </c>
      <c r="H12" s="194" t="s">
        <v>373</v>
      </c>
      <c r="I12" s="237">
        <v>5890</v>
      </c>
      <c r="J12" s="194">
        <v>1991</v>
      </c>
      <c r="K12" s="233" t="s">
        <v>272</v>
      </c>
      <c r="L12" s="194" t="s">
        <v>299</v>
      </c>
      <c r="M12" s="194" t="s">
        <v>300</v>
      </c>
      <c r="N12" s="233" t="s">
        <v>272</v>
      </c>
      <c r="O12" s="233" t="s">
        <v>272</v>
      </c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5"/>
      <c r="FK12" s="245"/>
      <c r="FL12" s="245"/>
      <c r="FM12" s="245"/>
      <c r="FN12" s="245"/>
      <c r="FO12" s="245"/>
      <c r="FP12" s="245"/>
      <c r="FQ12" s="245"/>
      <c r="FR12" s="245"/>
      <c r="FS12" s="245"/>
      <c r="FT12" s="245"/>
      <c r="FU12" s="245"/>
      <c r="FV12" s="245"/>
      <c r="FW12" s="245"/>
      <c r="FX12" s="245"/>
      <c r="FY12" s="245"/>
      <c r="FZ12" s="245"/>
      <c r="GA12" s="245"/>
      <c r="GB12" s="245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  <c r="GQ12" s="245"/>
      <c r="GR12" s="245"/>
      <c r="GS12" s="245"/>
      <c r="GT12" s="245"/>
      <c r="GU12" s="245"/>
      <c r="GV12" s="245"/>
      <c r="GW12" s="245"/>
      <c r="GX12" s="245"/>
      <c r="GY12" s="245"/>
      <c r="GZ12" s="245"/>
      <c r="HA12" s="245"/>
      <c r="HB12" s="245"/>
      <c r="HC12" s="245"/>
      <c r="HD12" s="245"/>
      <c r="HE12" s="245"/>
      <c r="HF12" s="245"/>
      <c r="HG12" s="245"/>
      <c r="HH12" s="245"/>
      <c r="HI12" s="245"/>
      <c r="HJ12" s="245"/>
      <c r="HK12" s="245"/>
      <c r="HL12" s="245"/>
      <c r="HM12" s="245"/>
      <c r="HN12" s="245"/>
      <c r="HO12" s="245"/>
      <c r="HP12" s="245"/>
      <c r="HQ12" s="245"/>
      <c r="HR12" s="245"/>
      <c r="HS12" s="245"/>
      <c r="HT12" s="245"/>
      <c r="HU12" s="245"/>
      <c r="HV12" s="245"/>
      <c r="HW12" s="245"/>
      <c r="HX12" s="245"/>
      <c r="HY12" s="245"/>
      <c r="HZ12" s="245"/>
      <c r="IA12" s="245"/>
      <c r="IB12" s="245"/>
      <c r="IC12" s="245"/>
      <c r="ID12" s="245"/>
      <c r="IE12" s="245"/>
      <c r="IF12" s="245"/>
      <c r="IG12" s="245"/>
      <c r="IH12" s="245"/>
      <c r="II12" s="245"/>
      <c r="IJ12" s="245"/>
      <c r="IK12" s="245"/>
      <c r="IL12" s="245"/>
      <c r="IM12" s="245"/>
      <c r="IN12" s="245"/>
      <c r="IO12" s="245"/>
      <c r="IP12" s="245"/>
      <c r="IQ12" s="245"/>
      <c r="IR12" s="245"/>
      <c r="IS12" s="245"/>
      <c r="IT12" s="245"/>
      <c r="IU12" s="245"/>
    </row>
    <row r="13" spans="1:255" s="246" customFormat="1" ht="15">
      <c r="A13" s="225">
        <v>6</v>
      </c>
      <c r="B13" s="61" t="s">
        <v>298</v>
      </c>
      <c r="C13" s="61" t="s">
        <v>374</v>
      </c>
      <c r="D13" s="194">
        <v>7219135</v>
      </c>
      <c r="E13" s="194" t="s">
        <v>375</v>
      </c>
      <c r="F13" s="194" t="s">
        <v>312</v>
      </c>
      <c r="G13" s="236">
        <v>6842</v>
      </c>
      <c r="H13" s="194" t="s">
        <v>376</v>
      </c>
      <c r="I13" s="237">
        <v>6</v>
      </c>
      <c r="J13" s="194">
        <v>1987</v>
      </c>
      <c r="K13" s="233" t="s">
        <v>272</v>
      </c>
      <c r="L13" s="194" t="s">
        <v>299</v>
      </c>
      <c r="M13" s="194" t="s">
        <v>300</v>
      </c>
      <c r="N13" s="233" t="s">
        <v>272</v>
      </c>
      <c r="O13" s="233" t="s">
        <v>272</v>
      </c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5"/>
      <c r="FL13" s="245"/>
      <c r="FM13" s="245"/>
      <c r="FN13" s="245"/>
      <c r="FO13" s="245"/>
      <c r="FP13" s="245"/>
      <c r="FQ13" s="245"/>
      <c r="FR13" s="245"/>
      <c r="FS13" s="245"/>
      <c r="FT13" s="245"/>
      <c r="FU13" s="245"/>
      <c r="FV13" s="245"/>
      <c r="FW13" s="245"/>
      <c r="FX13" s="245"/>
      <c r="FY13" s="245"/>
      <c r="FZ13" s="245"/>
      <c r="GA13" s="245"/>
      <c r="GB13" s="245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  <c r="GQ13" s="245"/>
      <c r="GR13" s="245"/>
      <c r="GS13" s="245"/>
      <c r="GT13" s="245"/>
      <c r="GU13" s="245"/>
      <c r="GV13" s="245"/>
      <c r="GW13" s="245"/>
      <c r="GX13" s="245"/>
      <c r="GY13" s="245"/>
      <c r="GZ13" s="245"/>
      <c r="HA13" s="245"/>
      <c r="HB13" s="245"/>
      <c r="HC13" s="245"/>
      <c r="HD13" s="245"/>
      <c r="HE13" s="245"/>
      <c r="HF13" s="245"/>
      <c r="HG13" s="245"/>
      <c r="HH13" s="245"/>
      <c r="HI13" s="245"/>
      <c r="HJ13" s="245"/>
      <c r="HK13" s="245"/>
      <c r="HL13" s="245"/>
      <c r="HM13" s="245"/>
      <c r="HN13" s="245"/>
      <c r="HO13" s="245"/>
      <c r="HP13" s="245"/>
      <c r="HQ13" s="245"/>
      <c r="HR13" s="245"/>
      <c r="HS13" s="245"/>
      <c r="HT13" s="245"/>
      <c r="HU13" s="245"/>
      <c r="HV13" s="245"/>
      <c r="HW13" s="245"/>
      <c r="HX13" s="245"/>
      <c r="HY13" s="245"/>
      <c r="HZ13" s="245"/>
      <c r="IA13" s="245"/>
      <c r="IB13" s="245"/>
      <c r="IC13" s="245"/>
      <c r="ID13" s="245"/>
      <c r="IE13" s="245"/>
      <c r="IF13" s="245"/>
      <c r="IG13" s="245"/>
      <c r="IH13" s="245"/>
      <c r="II13" s="245"/>
      <c r="IJ13" s="245"/>
      <c r="IK13" s="245"/>
      <c r="IL13" s="245"/>
      <c r="IM13" s="245"/>
      <c r="IN13" s="245"/>
      <c r="IO13" s="245"/>
      <c r="IP13" s="245"/>
      <c r="IQ13" s="245"/>
      <c r="IR13" s="245"/>
      <c r="IS13" s="245"/>
      <c r="IT13" s="245"/>
      <c r="IU13" s="245"/>
    </row>
    <row r="14" spans="1:255" s="246" customFormat="1" ht="15">
      <c r="A14" s="225">
        <v>7</v>
      </c>
      <c r="B14" s="61" t="s">
        <v>301</v>
      </c>
      <c r="C14" s="61" t="s">
        <v>413</v>
      </c>
      <c r="D14" s="194" t="s">
        <v>414</v>
      </c>
      <c r="E14" s="194" t="s">
        <v>415</v>
      </c>
      <c r="F14" s="194" t="s">
        <v>312</v>
      </c>
      <c r="G14" s="237">
        <v>6871</v>
      </c>
      <c r="H14" s="194" t="s">
        <v>416</v>
      </c>
      <c r="I14" s="237">
        <v>6</v>
      </c>
      <c r="J14" s="194">
        <v>2008</v>
      </c>
      <c r="K14" s="233" t="s">
        <v>272</v>
      </c>
      <c r="L14" s="194" t="s">
        <v>423</v>
      </c>
      <c r="M14" s="194" t="s">
        <v>427</v>
      </c>
      <c r="N14" s="233" t="s">
        <v>272</v>
      </c>
      <c r="O14" s="233" t="s">
        <v>272</v>
      </c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  <c r="GQ14" s="245"/>
      <c r="GR14" s="245"/>
      <c r="GS14" s="245"/>
      <c r="GT14" s="245"/>
      <c r="GU14" s="245"/>
      <c r="GV14" s="245"/>
      <c r="GW14" s="245"/>
      <c r="GX14" s="245"/>
      <c r="GY14" s="245"/>
      <c r="GZ14" s="245"/>
      <c r="HA14" s="245"/>
      <c r="HB14" s="245"/>
      <c r="HC14" s="245"/>
      <c r="HD14" s="245"/>
      <c r="HE14" s="245"/>
      <c r="HF14" s="245"/>
      <c r="HG14" s="245"/>
      <c r="HH14" s="245"/>
      <c r="HI14" s="245"/>
      <c r="HJ14" s="245"/>
      <c r="HK14" s="245"/>
      <c r="HL14" s="245"/>
      <c r="HM14" s="245"/>
      <c r="HN14" s="245"/>
      <c r="HO14" s="245"/>
      <c r="HP14" s="245"/>
      <c r="HQ14" s="245"/>
      <c r="HR14" s="245"/>
      <c r="HS14" s="245"/>
      <c r="HT14" s="245"/>
      <c r="HU14" s="245"/>
      <c r="HV14" s="245"/>
      <c r="HW14" s="245"/>
      <c r="HX14" s="245"/>
      <c r="HY14" s="245"/>
      <c r="HZ14" s="245"/>
      <c r="IA14" s="245"/>
      <c r="IB14" s="245"/>
      <c r="IC14" s="245"/>
      <c r="ID14" s="245"/>
      <c r="IE14" s="245"/>
      <c r="IF14" s="245"/>
      <c r="IG14" s="245"/>
      <c r="IH14" s="245"/>
      <c r="II14" s="245"/>
      <c r="IJ14" s="245"/>
      <c r="IK14" s="245"/>
      <c r="IL14" s="245"/>
      <c r="IM14" s="245"/>
      <c r="IN14" s="245"/>
      <c r="IO14" s="245"/>
      <c r="IP14" s="245"/>
      <c r="IQ14" s="245"/>
      <c r="IR14" s="245"/>
      <c r="IS14" s="245"/>
      <c r="IT14" s="245"/>
      <c r="IU14" s="245"/>
    </row>
    <row r="15" spans="1:255" s="246" customFormat="1" ht="15">
      <c r="A15" s="225">
        <v>8</v>
      </c>
      <c r="B15" s="122" t="s">
        <v>322</v>
      </c>
      <c r="C15" s="61" t="s">
        <v>399</v>
      </c>
      <c r="D15" s="188">
        <v>7530</v>
      </c>
      <c r="E15" s="232" t="s">
        <v>272</v>
      </c>
      <c r="F15" s="188" t="s">
        <v>321</v>
      </c>
      <c r="G15" s="230"/>
      <c r="H15" s="232" t="s">
        <v>272</v>
      </c>
      <c r="I15" s="188">
        <v>1</v>
      </c>
      <c r="J15" s="188">
        <v>1991</v>
      </c>
      <c r="K15" s="233" t="s">
        <v>272</v>
      </c>
      <c r="L15" s="194" t="s">
        <v>426</v>
      </c>
      <c r="M15" s="194" t="s">
        <v>427</v>
      </c>
      <c r="N15" s="233" t="s">
        <v>272</v>
      </c>
      <c r="O15" s="233" t="s">
        <v>272</v>
      </c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8"/>
      <c r="FL15" s="248"/>
      <c r="FM15" s="248"/>
      <c r="FN15" s="248"/>
      <c r="FO15" s="248"/>
      <c r="FP15" s="248"/>
      <c r="FQ15" s="248"/>
      <c r="FR15" s="248"/>
      <c r="FS15" s="248"/>
      <c r="FT15" s="248"/>
      <c r="FU15" s="248"/>
      <c r="FV15" s="248"/>
      <c r="FW15" s="248"/>
      <c r="FX15" s="248"/>
      <c r="FY15" s="248"/>
      <c r="FZ15" s="248"/>
      <c r="GA15" s="248"/>
      <c r="GB15" s="248"/>
      <c r="GC15" s="248"/>
      <c r="GD15" s="248"/>
      <c r="GE15" s="248"/>
      <c r="GF15" s="248"/>
      <c r="GG15" s="248"/>
      <c r="GH15" s="248"/>
      <c r="GI15" s="248"/>
      <c r="GJ15" s="248"/>
      <c r="GK15" s="248"/>
      <c r="GL15" s="248"/>
      <c r="GM15" s="248"/>
      <c r="GN15" s="248"/>
      <c r="GO15" s="248"/>
      <c r="GP15" s="248"/>
      <c r="GQ15" s="248"/>
      <c r="GR15" s="248"/>
      <c r="GS15" s="248"/>
      <c r="GT15" s="248"/>
      <c r="GU15" s="248"/>
      <c r="GV15" s="248"/>
      <c r="GW15" s="248"/>
      <c r="GX15" s="248"/>
      <c r="GY15" s="248"/>
      <c r="GZ15" s="248"/>
      <c r="HA15" s="248"/>
      <c r="HB15" s="248"/>
      <c r="HC15" s="248"/>
      <c r="HD15" s="248"/>
      <c r="HE15" s="248"/>
      <c r="HF15" s="248"/>
      <c r="HG15" s="248"/>
      <c r="HH15" s="248"/>
      <c r="HI15" s="248"/>
      <c r="HJ15" s="248"/>
      <c r="HK15" s="248"/>
      <c r="HL15" s="248"/>
      <c r="HM15" s="248"/>
      <c r="HN15" s="248"/>
      <c r="HO15" s="248"/>
      <c r="HP15" s="248"/>
      <c r="HQ15" s="248"/>
      <c r="HR15" s="248"/>
      <c r="HS15" s="248"/>
      <c r="HT15" s="248"/>
      <c r="HU15" s="248"/>
      <c r="HV15" s="248"/>
      <c r="HW15" s="248"/>
      <c r="HX15" s="248"/>
      <c r="HY15" s="248"/>
      <c r="HZ15" s="248"/>
      <c r="IA15" s="248"/>
      <c r="IB15" s="248"/>
      <c r="IC15" s="248"/>
      <c r="ID15" s="248"/>
      <c r="IE15" s="248"/>
      <c r="IF15" s="248"/>
      <c r="IG15" s="248"/>
      <c r="IH15" s="248"/>
      <c r="II15" s="248"/>
      <c r="IJ15" s="248"/>
      <c r="IK15" s="248"/>
      <c r="IL15" s="248"/>
      <c r="IM15" s="248"/>
      <c r="IN15" s="248"/>
      <c r="IO15" s="248"/>
      <c r="IP15" s="248"/>
      <c r="IQ15" s="248"/>
      <c r="IR15" s="248"/>
      <c r="IS15" s="248"/>
      <c r="IT15" s="248"/>
      <c r="IU15" s="248"/>
    </row>
    <row r="16" spans="1:255" s="246" customFormat="1" ht="15">
      <c r="A16" s="225">
        <v>9</v>
      </c>
      <c r="B16" s="61" t="s">
        <v>298</v>
      </c>
      <c r="C16" s="61">
        <v>200</v>
      </c>
      <c r="D16" s="194">
        <v>76727</v>
      </c>
      <c r="E16" s="194" t="s">
        <v>396</v>
      </c>
      <c r="F16" s="194" t="s">
        <v>318</v>
      </c>
      <c r="G16" s="242">
        <v>6842</v>
      </c>
      <c r="H16" s="194" t="s">
        <v>397</v>
      </c>
      <c r="I16" s="194">
        <v>2</v>
      </c>
      <c r="J16" s="194">
        <v>1991</v>
      </c>
      <c r="K16" s="233" t="s">
        <v>272</v>
      </c>
      <c r="L16" s="194" t="s">
        <v>417</v>
      </c>
      <c r="M16" s="194" t="s">
        <v>418</v>
      </c>
      <c r="N16" s="233" t="s">
        <v>272</v>
      </c>
      <c r="O16" s="233" t="s">
        <v>272</v>
      </c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  <c r="FW16" s="245"/>
      <c r="FX16" s="245"/>
      <c r="FY16" s="245"/>
      <c r="FZ16" s="245"/>
      <c r="GA16" s="245"/>
      <c r="GB16" s="245"/>
      <c r="GC16" s="245"/>
      <c r="GD16" s="245"/>
      <c r="GE16" s="245"/>
      <c r="GF16" s="245"/>
      <c r="GG16" s="245"/>
      <c r="GH16" s="245"/>
      <c r="GI16" s="245"/>
      <c r="GJ16" s="245"/>
      <c r="GK16" s="245"/>
      <c r="GL16" s="245"/>
      <c r="GM16" s="245"/>
      <c r="GN16" s="245"/>
      <c r="GO16" s="245"/>
      <c r="GP16" s="245"/>
      <c r="GQ16" s="245"/>
      <c r="GR16" s="245"/>
      <c r="GS16" s="245"/>
      <c r="GT16" s="245"/>
      <c r="GU16" s="245"/>
      <c r="GV16" s="245"/>
      <c r="GW16" s="245"/>
      <c r="GX16" s="245"/>
      <c r="GY16" s="245"/>
      <c r="GZ16" s="245"/>
      <c r="HA16" s="245"/>
      <c r="HB16" s="245"/>
      <c r="HC16" s="245"/>
      <c r="HD16" s="245"/>
      <c r="HE16" s="245"/>
      <c r="HF16" s="245"/>
      <c r="HG16" s="245"/>
      <c r="HH16" s="245"/>
      <c r="HI16" s="245"/>
      <c r="HJ16" s="245"/>
      <c r="HK16" s="245"/>
      <c r="HL16" s="245"/>
      <c r="HM16" s="245"/>
      <c r="HN16" s="245"/>
      <c r="HO16" s="245"/>
      <c r="HP16" s="245"/>
      <c r="HQ16" s="245"/>
      <c r="HR16" s="245"/>
      <c r="HS16" s="245"/>
      <c r="HT16" s="245"/>
      <c r="HU16" s="245"/>
      <c r="HV16" s="245"/>
      <c r="HW16" s="245"/>
      <c r="HX16" s="245"/>
      <c r="HY16" s="245"/>
      <c r="HZ16" s="245"/>
      <c r="IA16" s="245"/>
      <c r="IB16" s="245"/>
      <c r="IC16" s="245"/>
      <c r="ID16" s="245"/>
      <c r="IE16" s="245"/>
      <c r="IF16" s="245"/>
      <c r="IG16" s="245"/>
      <c r="IH16" s="245"/>
      <c r="II16" s="245"/>
      <c r="IJ16" s="245"/>
      <c r="IK16" s="245"/>
      <c r="IL16" s="245"/>
      <c r="IM16" s="245"/>
      <c r="IN16" s="245"/>
      <c r="IO16" s="245"/>
      <c r="IP16" s="245"/>
      <c r="IQ16" s="245"/>
      <c r="IR16" s="245"/>
      <c r="IS16" s="245"/>
      <c r="IT16" s="245"/>
      <c r="IU16" s="245"/>
    </row>
    <row r="17" spans="1:255" ht="15" customHeight="1">
      <c r="A17" s="310" t="s">
        <v>191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226"/>
      <c r="ER17" s="226"/>
      <c r="ES17" s="226"/>
      <c r="ET17" s="226"/>
      <c r="EU17" s="226"/>
      <c r="EV17" s="226"/>
      <c r="EW17" s="226"/>
      <c r="EX17" s="226"/>
      <c r="EY17" s="226"/>
      <c r="EZ17" s="226"/>
      <c r="FA17" s="226"/>
      <c r="FB17" s="226"/>
      <c r="FC17" s="226"/>
      <c r="FD17" s="226"/>
      <c r="FE17" s="226"/>
      <c r="FF17" s="226"/>
      <c r="FG17" s="226"/>
      <c r="FH17" s="226"/>
      <c r="FI17" s="226"/>
      <c r="FJ17" s="226"/>
      <c r="FK17" s="226"/>
      <c r="FL17" s="226"/>
      <c r="FM17" s="226"/>
      <c r="FN17" s="226"/>
      <c r="FO17" s="226"/>
      <c r="FP17" s="226"/>
      <c r="FQ17" s="226"/>
      <c r="FR17" s="226"/>
      <c r="FS17" s="226"/>
      <c r="FT17" s="226"/>
      <c r="FU17" s="226"/>
      <c r="FV17" s="226"/>
      <c r="FW17" s="226"/>
      <c r="FX17" s="226"/>
      <c r="FY17" s="226"/>
      <c r="FZ17" s="226"/>
      <c r="GA17" s="226"/>
      <c r="GB17" s="226"/>
      <c r="GC17" s="226"/>
      <c r="GD17" s="226"/>
      <c r="GE17" s="226"/>
      <c r="GF17" s="226"/>
      <c r="GG17" s="226"/>
      <c r="GH17" s="226"/>
      <c r="GI17" s="226"/>
      <c r="GJ17" s="226"/>
      <c r="GK17" s="226"/>
      <c r="GL17" s="226"/>
      <c r="GM17" s="226"/>
      <c r="GN17" s="226"/>
      <c r="GO17" s="226"/>
      <c r="GP17" s="226"/>
      <c r="GQ17" s="226"/>
      <c r="GR17" s="226"/>
      <c r="GS17" s="226"/>
      <c r="GT17" s="226"/>
      <c r="GU17" s="226"/>
      <c r="GV17" s="226"/>
      <c r="GW17" s="226"/>
      <c r="GX17" s="226"/>
      <c r="GY17" s="226"/>
      <c r="GZ17" s="226"/>
      <c r="HA17" s="226"/>
      <c r="HB17" s="226"/>
      <c r="HC17" s="226"/>
      <c r="HD17" s="226"/>
      <c r="HE17" s="226"/>
      <c r="HF17" s="226"/>
      <c r="HG17" s="226"/>
      <c r="HH17" s="226"/>
      <c r="HI17" s="226"/>
      <c r="HJ17" s="226"/>
      <c r="HK17" s="226"/>
      <c r="HL17" s="226"/>
      <c r="HM17" s="226"/>
      <c r="HN17" s="226"/>
      <c r="HO17" s="226"/>
      <c r="HP17" s="226"/>
      <c r="HQ17" s="226"/>
      <c r="HR17" s="226"/>
      <c r="HS17" s="226"/>
      <c r="HT17" s="226"/>
      <c r="HU17" s="226"/>
      <c r="HV17" s="226"/>
      <c r="HW17" s="226"/>
      <c r="HX17" s="226"/>
      <c r="HY17" s="226"/>
      <c r="HZ17" s="226"/>
      <c r="IA17" s="226"/>
      <c r="IB17" s="226"/>
      <c r="IC17" s="226"/>
      <c r="ID17" s="226"/>
      <c r="IE17" s="226"/>
      <c r="IF17" s="226"/>
      <c r="IG17" s="226"/>
      <c r="IH17" s="226"/>
      <c r="II17" s="226"/>
      <c r="IJ17" s="226"/>
      <c r="IK17" s="226"/>
      <c r="IL17" s="226"/>
      <c r="IM17" s="226"/>
      <c r="IN17" s="226"/>
      <c r="IO17" s="226"/>
      <c r="IP17" s="226"/>
      <c r="IQ17" s="226"/>
      <c r="IR17" s="226"/>
      <c r="IS17" s="226"/>
      <c r="IT17" s="226"/>
      <c r="IU17" s="226"/>
    </row>
    <row r="18" spans="1:255" s="246" customFormat="1" ht="15">
      <c r="A18" s="225">
        <v>10</v>
      </c>
      <c r="B18" s="122" t="s">
        <v>314</v>
      </c>
      <c r="C18" s="61" t="s">
        <v>315</v>
      </c>
      <c r="D18" s="188" t="s">
        <v>316</v>
      </c>
      <c r="E18" s="188" t="s">
        <v>317</v>
      </c>
      <c r="F18" s="188" t="s">
        <v>318</v>
      </c>
      <c r="G18" s="244">
        <v>1905</v>
      </c>
      <c r="H18" s="231" t="s">
        <v>319</v>
      </c>
      <c r="I18" s="188">
        <v>2</v>
      </c>
      <c r="J18" s="188">
        <v>2004</v>
      </c>
      <c r="K18" s="189"/>
      <c r="L18" s="194" t="s">
        <v>438</v>
      </c>
      <c r="M18" s="194" t="s">
        <v>439</v>
      </c>
      <c r="N18" s="227"/>
      <c r="O18" s="227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5"/>
      <c r="EF18" s="245"/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5"/>
      <c r="FF18" s="245"/>
      <c r="FG18" s="245"/>
      <c r="FH18" s="245"/>
      <c r="FI18" s="245"/>
      <c r="FJ18" s="245"/>
      <c r="FK18" s="245"/>
      <c r="FL18" s="245"/>
      <c r="FM18" s="245"/>
      <c r="FN18" s="245"/>
      <c r="FO18" s="245"/>
      <c r="FP18" s="245"/>
      <c r="FQ18" s="245"/>
      <c r="FR18" s="245"/>
      <c r="FS18" s="245"/>
      <c r="FT18" s="245"/>
      <c r="FU18" s="245"/>
      <c r="FV18" s="245"/>
      <c r="FW18" s="245"/>
      <c r="FX18" s="245"/>
      <c r="FY18" s="245"/>
      <c r="FZ18" s="245"/>
      <c r="GA18" s="245"/>
      <c r="GB18" s="245"/>
      <c r="GC18" s="245"/>
      <c r="GD18" s="245"/>
      <c r="GE18" s="245"/>
      <c r="GF18" s="245"/>
      <c r="GG18" s="245"/>
      <c r="GH18" s="245"/>
      <c r="GI18" s="245"/>
      <c r="GJ18" s="245"/>
      <c r="GK18" s="245"/>
      <c r="GL18" s="245"/>
      <c r="GM18" s="245"/>
      <c r="GN18" s="245"/>
      <c r="GO18" s="245"/>
      <c r="GP18" s="245"/>
      <c r="GQ18" s="245"/>
      <c r="GR18" s="245"/>
      <c r="GS18" s="245"/>
      <c r="GT18" s="245"/>
      <c r="GU18" s="245"/>
      <c r="GV18" s="245"/>
      <c r="GW18" s="245"/>
      <c r="GX18" s="245"/>
      <c r="GY18" s="245"/>
      <c r="GZ18" s="245"/>
      <c r="HA18" s="245"/>
      <c r="HB18" s="245"/>
      <c r="HC18" s="245"/>
      <c r="HD18" s="245"/>
      <c r="HE18" s="245"/>
      <c r="HF18" s="245"/>
      <c r="HG18" s="245"/>
      <c r="HH18" s="245"/>
      <c r="HI18" s="245"/>
      <c r="HJ18" s="245"/>
      <c r="HK18" s="245"/>
      <c r="HL18" s="245"/>
      <c r="HM18" s="245"/>
      <c r="HN18" s="245"/>
      <c r="HO18" s="245"/>
      <c r="HP18" s="245"/>
      <c r="HQ18" s="245"/>
      <c r="HR18" s="245"/>
      <c r="HS18" s="245"/>
      <c r="HT18" s="245"/>
      <c r="HU18" s="245"/>
      <c r="HV18" s="245"/>
      <c r="HW18" s="245"/>
      <c r="HX18" s="245"/>
      <c r="HY18" s="245"/>
      <c r="HZ18" s="245"/>
      <c r="IA18" s="245"/>
      <c r="IB18" s="245"/>
      <c r="IC18" s="245"/>
      <c r="ID18" s="245"/>
      <c r="IE18" s="245"/>
      <c r="IF18" s="245"/>
      <c r="IG18" s="245"/>
      <c r="IH18" s="245"/>
      <c r="II18" s="245"/>
      <c r="IJ18" s="245"/>
      <c r="IK18" s="245"/>
      <c r="IL18" s="245"/>
      <c r="IM18" s="245"/>
      <c r="IN18" s="245"/>
      <c r="IO18" s="245"/>
      <c r="IP18" s="245"/>
      <c r="IQ18" s="245"/>
      <c r="IR18" s="245"/>
      <c r="IS18" s="245"/>
      <c r="IT18" s="245"/>
      <c r="IU18" s="245"/>
    </row>
    <row r="19" spans="1:255" s="246" customFormat="1" ht="15">
      <c r="A19" s="225">
        <v>11</v>
      </c>
      <c r="B19" s="122" t="s">
        <v>320</v>
      </c>
      <c r="C19" s="61">
        <v>4200</v>
      </c>
      <c r="D19" s="188">
        <v>539829</v>
      </c>
      <c r="E19" s="232" t="s">
        <v>272</v>
      </c>
      <c r="F19" s="188" t="s">
        <v>321</v>
      </c>
      <c r="G19" s="247"/>
      <c r="H19" s="232" t="s">
        <v>272</v>
      </c>
      <c r="I19" s="188">
        <v>1</v>
      </c>
      <c r="J19" s="188">
        <v>1980</v>
      </c>
      <c r="K19" s="189"/>
      <c r="L19" s="194" t="s">
        <v>455</v>
      </c>
      <c r="M19" s="194" t="s">
        <v>456</v>
      </c>
      <c r="N19" s="227"/>
      <c r="O19" s="227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5"/>
      <c r="EF19" s="245"/>
      <c r="EG19" s="245"/>
      <c r="EH19" s="245"/>
      <c r="EI19" s="245"/>
      <c r="EJ19" s="245"/>
      <c r="EK19" s="245"/>
      <c r="EL19" s="245"/>
      <c r="EM19" s="245"/>
      <c r="EN19" s="245"/>
      <c r="EO19" s="245"/>
      <c r="EP19" s="245"/>
      <c r="EQ19" s="245"/>
      <c r="ER19" s="245"/>
      <c r="ES19" s="245"/>
      <c r="ET19" s="245"/>
      <c r="EU19" s="245"/>
      <c r="EV19" s="245"/>
      <c r="EW19" s="245"/>
      <c r="EX19" s="245"/>
      <c r="EY19" s="245"/>
      <c r="EZ19" s="245"/>
      <c r="FA19" s="245"/>
      <c r="FB19" s="245"/>
      <c r="FC19" s="245"/>
      <c r="FD19" s="245"/>
      <c r="FE19" s="245"/>
      <c r="FF19" s="245"/>
      <c r="FG19" s="245"/>
      <c r="FH19" s="245"/>
      <c r="FI19" s="245"/>
      <c r="FJ19" s="245"/>
      <c r="FK19" s="245"/>
      <c r="FL19" s="245"/>
      <c r="FM19" s="245"/>
      <c r="FN19" s="245"/>
      <c r="FO19" s="245"/>
      <c r="FP19" s="245"/>
      <c r="FQ19" s="245"/>
      <c r="FR19" s="245"/>
      <c r="FS19" s="245"/>
      <c r="FT19" s="245"/>
      <c r="FU19" s="245"/>
      <c r="FV19" s="245"/>
      <c r="FW19" s="245"/>
      <c r="FX19" s="245"/>
      <c r="FY19" s="245"/>
      <c r="FZ19" s="245"/>
      <c r="GA19" s="245"/>
      <c r="GB19" s="245"/>
      <c r="GC19" s="245"/>
      <c r="GD19" s="245"/>
      <c r="GE19" s="245"/>
      <c r="GF19" s="245"/>
      <c r="GG19" s="245"/>
      <c r="GH19" s="245"/>
      <c r="GI19" s="245"/>
      <c r="GJ19" s="245"/>
      <c r="GK19" s="245"/>
      <c r="GL19" s="245"/>
      <c r="GM19" s="245"/>
      <c r="GN19" s="245"/>
      <c r="GO19" s="245"/>
      <c r="GP19" s="245"/>
      <c r="GQ19" s="245"/>
      <c r="GR19" s="245"/>
      <c r="GS19" s="245"/>
      <c r="GT19" s="245"/>
      <c r="GU19" s="245"/>
      <c r="GV19" s="245"/>
      <c r="GW19" s="245"/>
      <c r="GX19" s="245"/>
      <c r="GY19" s="245"/>
      <c r="GZ19" s="245"/>
      <c r="HA19" s="245"/>
      <c r="HB19" s="245"/>
      <c r="HC19" s="245"/>
      <c r="HD19" s="245"/>
      <c r="HE19" s="245"/>
      <c r="HF19" s="245"/>
      <c r="HG19" s="245"/>
      <c r="HH19" s="245"/>
      <c r="HI19" s="245"/>
      <c r="HJ19" s="245"/>
      <c r="HK19" s="245"/>
      <c r="HL19" s="245"/>
      <c r="HM19" s="245"/>
      <c r="HN19" s="245"/>
      <c r="HO19" s="245"/>
      <c r="HP19" s="245"/>
      <c r="HQ19" s="245"/>
      <c r="HR19" s="245"/>
      <c r="HS19" s="245"/>
      <c r="HT19" s="245"/>
      <c r="HU19" s="245"/>
      <c r="HV19" s="245"/>
      <c r="HW19" s="245"/>
      <c r="HX19" s="245"/>
      <c r="HY19" s="245"/>
      <c r="HZ19" s="245"/>
      <c r="IA19" s="245"/>
      <c r="IB19" s="245"/>
      <c r="IC19" s="245"/>
      <c r="ID19" s="245"/>
      <c r="IE19" s="245"/>
      <c r="IF19" s="245"/>
      <c r="IG19" s="245"/>
      <c r="IH19" s="245"/>
      <c r="II19" s="245"/>
      <c r="IJ19" s="245"/>
      <c r="IK19" s="245"/>
      <c r="IL19" s="245"/>
      <c r="IM19" s="245"/>
      <c r="IN19" s="245"/>
      <c r="IO19" s="245"/>
      <c r="IP19" s="245"/>
      <c r="IQ19" s="245"/>
      <c r="IR19" s="245"/>
      <c r="IS19" s="245"/>
      <c r="IT19" s="245"/>
      <c r="IU19" s="245"/>
    </row>
    <row r="20" spans="1:255" s="246" customFormat="1" ht="15">
      <c r="A20" s="225">
        <v>12</v>
      </c>
      <c r="B20" s="122" t="s">
        <v>322</v>
      </c>
      <c r="C20" s="61" t="s">
        <v>323</v>
      </c>
      <c r="D20" s="188" t="s">
        <v>324</v>
      </c>
      <c r="E20" s="232" t="s">
        <v>272</v>
      </c>
      <c r="F20" s="188" t="s">
        <v>321</v>
      </c>
      <c r="G20" s="247"/>
      <c r="H20" s="232" t="s">
        <v>272</v>
      </c>
      <c r="I20" s="188">
        <v>1</v>
      </c>
      <c r="J20" s="188">
        <v>1991</v>
      </c>
      <c r="K20" s="189"/>
      <c r="L20" s="194" t="s">
        <v>436</v>
      </c>
      <c r="M20" s="194" t="s">
        <v>437</v>
      </c>
      <c r="N20" s="227"/>
      <c r="O20" s="227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5"/>
      <c r="EE20" s="245"/>
      <c r="EF20" s="245"/>
      <c r="EG20" s="245"/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5"/>
      <c r="ES20" s="245"/>
      <c r="ET20" s="245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5"/>
      <c r="FF20" s="245"/>
      <c r="FG20" s="245"/>
      <c r="FH20" s="245"/>
      <c r="FI20" s="245"/>
      <c r="FJ20" s="245"/>
      <c r="FK20" s="245"/>
      <c r="FL20" s="245"/>
      <c r="FM20" s="245"/>
      <c r="FN20" s="245"/>
      <c r="FO20" s="245"/>
      <c r="FP20" s="245"/>
      <c r="FQ20" s="245"/>
      <c r="FR20" s="245"/>
      <c r="FS20" s="245"/>
      <c r="FT20" s="245"/>
      <c r="FU20" s="245"/>
      <c r="FV20" s="245"/>
      <c r="FW20" s="245"/>
      <c r="FX20" s="245"/>
      <c r="FY20" s="245"/>
      <c r="FZ20" s="245"/>
      <c r="GA20" s="245"/>
      <c r="GB20" s="245"/>
      <c r="GC20" s="245"/>
      <c r="GD20" s="245"/>
      <c r="GE20" s="245"/>
      <c r="GF20" s="245"/>
      <c r="GG20" s="245"/>
      <c r="GH20" s="245"/>
      <c r="GI20" s="245"/>
      <c r="GJ20" s="245"/>
      <c r="GK20" s="245"/>
      <c r="GL20" s="245"/>
      <c r="GM20" s="245"/>
      <c r="GN20" s="245"/>
      <c r="GO20" s="245"/>
      <c r="GP20" s="245"/>
      <c r="GQ20" s="245"/>
      <c r="GR20" s="245"/>
      <c r="GS20" s="245"/>
      <c r="GT20" s="245"/>
      <c r="GU20" s="245"/>
      <c r="GV20" s="245"/>
      <c r="GW20" s="245"/>
      <c r="GX20" s="245"/>
      <c r="GY20" s="245"/>
      <c r="GZ20" s="245"/>
      <c r="HA20" s="245"/>
      <c r="HB20" s="245"/>
      <c r="HC20" s="245"/>
      <c r="HD20" s="245"/>
      <c r="HE20" s="245"/>
      <c r="HF20" s="245"/>
      <c r="HG20" s="245"/>
      <c r="HH20" s="245"/>
      <c r="HI20" s="245"/>
      <c r="HJ20" s="245"/>
      <c r="HK20" s="245"/>
      <c r="HL20" s="245"/>
      <c r="HM20" s="245"/>
      <c r="HN20" s="245"/>
      <c r="HO20" s="245"/>
      <c r="HP20" s="245"/>
      <c r="HQ20" s="245"/>
      <c r="HR20" s="245"/>
      <c r="HS20" s="245"/>
      <c r="HT20" s="245"/>
      <c r="HU20" s="245"/>
      <c r="HV20" s="245"/>
      <c r="HW20" s="245"/>
      <c r="HX20" s="245"/>
      <c r="HY20" s="245"/>
      <c r="HZ20" s="245"/>
      <c r="IA20" s="245"/>
      <c r="IB20" s="245"/>
      <c r="IC20" s="245"/>
      <c r="ID20" s="245"/>
      <c r="IE20" s="245"/>
      <c r="IF20" s="245"/>
      <c r="IG20" s="245"/>
      <c r="IH20" s="245"/>
      <c r="II20" s="245"/>
      <c r="IJ20" s="245"/>
      <c r="IK20" s="245"/>
      <c r="IL20" s="245"/>
      <c r="IM20" s="245"/>
      <c r="IN20" s="245"/>
      <c r="IO20" s="245"/>
      <c r="IP20" s="245"/>
      <c r="IQ20" s="245"/>
      <c r="IR20" s="245"/>
      <c r="IS20" s="245"/>
      <c r="IT20" s="245"/>
      <c r="IU20" s="245"/>
    </row>
    <row r="21" spans="1:255" s="246" customFormat="1" ht="15">
      <c r="A21" s="225">
        <v>13</v>
      </c>
      <c r="B21" s="122" t="s">
        <v>325</v>
      </c>
      <c r="C21" s="61" t="s">
        <v>326</v>
      </c>
      <c r="D21" s="188" t="s">
        <v>327</v>
      </c>
      <c r="E21" s="188" t="s">
        <v>328</v>
      </c>
      <c r="F21" s="188" t="s">
        <v>318</v>
      </c>
      <c r="G21" s="230">
        <v>2283</v>
      </c>
      <c r="H21" s="231" t="s">
        <v>329</v>
      </c>
      <c r="I21" s="188">
        <v>2</v>
      </c>
      <c r="J21" s="188">
        <v>2001</v>
      </c>
      <c r="K21" s="232" t="s">
        <v>272</v>
      </c>
      <c r="L21" s="194" t="s">
        <v>443</v>
      </c>
      <c r="M21" s="194" t="s">
        <v>444</v>
      </c>
      <c r="N21" s="233" t="s">
        <v>272</v>
      </c>
      <c r="O21" s="233" t="s">
        <v>272</v>
      </c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5"/>
      <c r="FK21" s="245"/>
      <c r="FL21" s="245"/>
      <c r="FM21" s="245"/>
      <c r="FN21" s="245"/>
      <c r="FO21" s="245"/>
      <c r="FP21" s="245"/>
      <c r="FQ21" s="245"/>
      <c r="FR21" s="245"/>
      <c r="FS21" s="245"/>
      <c r="FT21" s="245"/>
      <c r="FU21" s="245"/>
      <c r="FV21" s="245"/>
      <c r="FW21" s="245"/>
      <c r="FX21" s="245"/>
      <c r="FY21" s="245"/>
      <c r="FZ21" s="245"/>
      <c r="GA21" s="245"/>
      <c r="GB21" s="245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P21" s="245"/>
      <c r="GQ21" s="245"/>
      <c r="GR21" s="245"/>
      <c r="GS21" s="245"/>
      <c r="GT21" s="245"/>
      <c r="GU21" s="245"/>
      <c r="GV21" s="245"/>
      <c r="GW21" s="245"/>
      <c r="GX21" s="245"/>
      <c r="GY21" s="245"/>
      <c r="GZ21" s="245"/>
      <c r="HA21" s="245"/>
      <c r="HB21" s="245"/>
      <c r="HC21" s="245"/>
      <c r="HD21" s="245"/>
      <c r="HE21" s="245"/>
      <c r="HF21" s="245"/>
      <c r="HG21" s="245"/>
      <c r="HH21" s="245"/>
      <c r="HI21" s="245"/>
      <c r="HJ21" s="245"/>
      <c r="HK21" s="245"/>
      <c r="HL21" s="245"/>
      <c r="HM21" s="245"/>
      <c r="HN21" s="245"/>
      <c r="HO21" s="245"/>
      <c r="HP21" s="245"/>
      <c r="HQ21" s="245"/>
      <c r="HR21" s="245"/>
      <c r="HS21" s="245"/>
      <c r="HT21" s="245"/>
      <c r="HU21" s="245"/>
      <c r="HV21" s="245"/>
      <c r="HW21" s="245"/>
      <c r="HX21" s="245"/>
      <c r="HY21" s="245"/>
      <c r="HZ21" s="245"/>
      <c r="IA21" s="245"/>
      <c r="IB21" s="245"/>
      <c r="IC21" s="245"/>
      <c r="ID21" s="245"/>
      <c r="IE21" s="245"/>
      <c r="IF21" s="245"/>
      <c r="IG21" s="245"/>
      <c r="IH21" s="245"/>
      <c r="II21" s="245"/>
      <c r="IJ21" s="245"/>
      <c r="IK21" s="245"/>
      <c r="IL21" s="245"/>
      <c r="IM21" s="245"/>
      <c r="IN21" s="245"/>
      <c r="IO21" s="245"/>
      <c r="IP21" s="245"/>
      <c r="IQ21" s="245"/>
      <c r="IR21" s="245"/>
      <c r="IS21" s="245"/>
      <c r="IT21" s="245"/>
      <c r="IU21" s="245"/>
    </row>
    <row r="22" spans="1:255" s="246" customFormat="1" ht="15">
      <c r="A22" s="225">
        <v>14</v>
      </c>
      <c r="B22" s="122" t="s">
        <v>330</v>
      </c>
      <c r="C22" s="61" t="s">
        <v>331</v>
      </c>
      <c r="D22" s="234" t="s">
        <v>332</v>
      </c>
      <c r="E22" s="188" t="s">
        <v>333</v>
      </c>
      <c r="F22" s="188" t="s">
        <v>334</v>
      </c>
      <c r="G22" s="230" t="s">
        <v>272</v>
      </c>
      <c r="H22" s="231" t="s">
        <v>335</v>
      </c>
      <c r="I22" s="188" t="s">
        <v>272</v>
      </c>
      <c r="J22" s="188">
        <v>1985</v>
      </c>
      <c r="K22" s="232" t="s">
        <v>272</v>
      </c>
      <c r="L22" s="194" t="s">
        <v>440</v>
      </c>
      <c r="M22" s="194" t="s">
        <v>442</v>
      </c>
      <c r="N22" s="233" t="s">
        <v>272</v>
      </c>
      <c r="O22" s="233" t="s">
        <v>272</v>
      </c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5"/>
      <c r="DL22" s="245"/>
      <c r="DM22" s="245"/>
      <c r="DN22" s="245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245"/>
      <c r="EC22" s="245"/>
      <c r="ED22" s="245"/>
      <c r="EE22" s="245"/>
      <c r="EF22" s="245"/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5"/>
      <c r="ER22" s="245"/>
      <c r="ES22" s="245"/>
      <c r="ET22" s="245"/>
      <c r="EU22" s="245"/>
      <c r="EV22" s="245"/>
      <c r="EW22" s="245"/>
      <c r="EX22" s="245"/>
      <c r="EY22" s="245"/>
      <c r="EZ22" s="245"/>
      <c r="FA22" s="245"/>
      <c r="FB22" s="245"/>
      <c r="FC22" s="245"/>
      <c r="FD22" s="245"/>
      <c r="FE22" s="245"/>
      <c r="FF22" s="245"/>
      <c r="FG22" s="245"/>
      <c r="FH22" s="245"/>
      <c r="FI22" s="245"/>
      <c r="FJ22" s="245"/>
      <c r="FK22" s="245"/>
      <c r="FL22" s="245"/>
      <c r="FM22" s="245"/>
      <c r="FN22" s="245"/>
      <c r="FO22" s="245"/>
      <c r="FP22" s="245"/>
      <c r="FQ22" s="245"/>
      <c r="FR22" s="245"/>
      <c r="FS22" s="245"/>
      <c r="FT22" s="245"/>
      <c r="FU22" s="245"/>
      <c r="FV22" s="245"/>
      <c r="FW22" s="245"/>
      <c r="FX22" s="245"/>
      <c r="FY22" s="245"/>
      <c r="FZ22" s="245"/>
      <c r="GA22" s="245"/>
      <c r="GB22" s="245"/>
      <c r="GC22" s="245"/>
      <c r="GD22" s="245"/>
      <c r="GE22" s="245"/>
      <c r="GF22" s="245"/>
      <c r="GG22" s="245"/>
      <c r="GH22" s="245"/>
      <c r="GI22" s="245"/>
      <c r="GJ22" s="245"/>
      <c r="GK22" s="245"/>
      <c r="GL22" s="245"/>
      <c r="GM22" s="245"/>
      <c r="GN22" s="245"/>
      <c r="GO22" s="245"/>
      <c r="GP22" s="245"/>
      <c r="GQ22" s="245"/>
      <c r="GR22" s="245"/>
      <c r="GS22" s="245"/>
      <c r="GT22" s="245"/>
      <c r="GU22" s="245"/>
      <c r="GV22" s="245"/>
      <c r="GW22" s="245"/>
      <c r="GX22" s="245"/>
      <c r="GY22" s="245"/>
      <c r="GZ22" s="245"/>
      <c r="HA22" s="245"/>
      <c r="HB22" s="245"/>
      <c r="HC22" s="245"/>
      <c r="HD22" s="245"/>
      <c r="HE22" s="245"/>
      <c r="HF22" s="245"/>
      <c r="HG22" s="245"/>
      <c r="HH22" s="245"/>
      <c r="HI22" s="245"/>
      <c r="HJ22" s="245"/>
      <c r="HK22" s="245"/>
      <c r="HL22" s="245"/>
      <c r="HM22" s="245"/>
      <c r="HN22" s="245"/>
      <c r="HO22" s="245"/>
      <c r="HP22" s="245"/>
      <c r="HQ22" s="245"/>
      <c r="HR22" s="245"/>
      <c r="HS22" s="245"/>
      <c r="HT22" s="245"/>
      <c r="HU22" s="245"/>
      <c r="HV22" s="245"/>
      <c r="HW22" s="245"/>
      <c r="HX22" s="245"/>
      <c r="HY22" s="245"/>
      <c r="HZ22" s="245"/>
      <c r="IA22" s="245"/>
      <c r="IB22" s="245"/>
      <c r="IC22" s="245"/>
      <c r="ID22" s="245"/>
      <c r="IE22" s="245"/>
      <c r="IF22" s="245"/>
      <c r="IG22" s="245"/>
      <c r="IH22" s="245"/>
      <c r="II22" s="245"/>
      <c r="IJ22" s="245"/>
      <c r="IK22" s="245"/>
      <c r="IL22" s="245"/>
      <c r="IM22" s="245"/>
      <c r="IN22" s="245"/>
      <c r="IO22" s="245"/>
      <c r="IP22" s="245"/>
      <c r="IQ22" s="245"/>
      <c r="IR22" s="245"/>
      <c r="IS22" s="245"/>
      <c r="IT22" s="245"/>
      <c r="IU22" s="245"/>
    </row>
    <row r="23" spans="1:255" s="246" customFormat="1" ht="15">
      <c r="A23" s="225">
        <v>15</v>
      </c>
      <c r="B23" s="122" t="s">
        <v>336</v>
      </c>
      <c r="C23" s="61" t="s">
        <v>337</v>
      </c>
      <c r="D23" s="234" t="s">
        <v>338</v>
      </c>
      <c r="E23" s="188" t="s">
        <v>339</v>
      </c>
      <c r="F23" s="188" t="s">
        <v>334</v>
      </c>
      <c r="G23" s="230" t="s">
        <v>272</v>
      </c>
      <c r="H23" s="231" t="s">
        <v>340</v>
      </c>
      <c r="I23" s="188" t="s">
        <v>272</v>
      </c>
      <c r="J23" s="188">
        <v>1991</v>
      </c>
      <c r="K23" s="232" t="s">
        <v>272</v>
      </c>
      <c r="L23" s="194" t="s">
        <v>451</v>
      </c>
      <c r="M23" s="194" t="s">
        <v>452</v>
      </c>
      <c r="N23" s="233" t="s">
        <v>272</v>
      </c>
      <c r="O23" s="233" t="s">
        <v>272</v>
      </c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5"/>
      <c r="DJ23" s="245"/>
      <c r="DK23" s="245"/>
      <c r="DL23" s="245"/>
      <c r="DM23" s="245"/>
      <c r="DN23" s="245"/>
      <c r="DO23" s="245"/>
      <c r="DP23" s="245"/>
      <c r="DQ23" s="245"/>
      <c r="DR23" s="245"/>
      <c r="DS23" s="245"/>
      <c r="DT23" s="245"/>
      <c r="DU23" s="245"/>
      <c r="DV23" s="245"/>
      <c r="DW23" s="245"/>
      <c r="DX23" s="245"/>
      <c r="DY23" s="245"/>
      <c r="DZ23" s="245"/>
      <c r="EA23" s="245"/>
      <c r="EB23" s="245"/>
      <c r="EC23" s="245"/>
      <c r="ED23" s="245"/>
      <c r="EE23" s="245"/>
      <c r="EF23" s="245"/>
      <c r="EG23" s="245"/>
      <c r="EH23" s="245"/>
      <c r="EI23" s="245"/>
      <c r="EJ23" s="245"/>
      <c r="EK23" s="245"/>
      <c r="EL23" s="245"/>
      <c r="EM23" s="245"/>
      <c r="EN23" s="245"/>
      <c r="EO23" s="245"/>
      <c r="EP23" s="245"/>
      <c r="EQ23" s="245"/>
      <c r="ER23" s="245"/>
      <c r="ES23" s="245"/>
      <c r="ET23" s="245"/>
      <c r="EU23" s="245"/>
      <c r="EV23" s="245"/>
      <c r="EW23" s="245"/>
      <c r="EX23" s="245"/>
      <c r="EY23" s="245"/>
      <c r="EZ23" s="245"/>
      <c r="FA23" s="245"/>
      <c r="FB23" s="245"/>
      <c r="FC23" s="245"/>
      <c r="FD23" s="245"/>
      <c r="FE23" s="245"/>
      <c r="FF23" s="245"/>
      <c r="FG23" s="245"/>
      <c r="FH23" s="245"/>
      <c r="FI23" s="245"/>
      <c r="FJ23" s="245"/>
      <c r="FK23" s="245"/>
      <c r="FL23" s="245"/>
      <c r="FM23" s="245"/>
      <c r="FN23" s="245"/>
      <c r="FO23" s="245"/>
      <c r="FP23" s="245"/>
      <c r="FQ23" s="245"/>
      <c r="FR23" s="245"/>
      <c r="FS23" s="245"/>
      <c r="FT23" s="245"/>
      <c r="FU23" s="245"/>
      <c r="FV23" s="245"/>
      <c r="FW23" s="245"/>
      <c r="FX23" s="245"/>
      <c r="FY23" s="245"/>
      <c r="FZ23" s="245"/>
      <c r="GA23" s="245"/>
      <c r="GB23" s="245"/>
      <c r="GC23" s="245"/>
      <c r="GD23" s="245"/>
      <c r="GE23" s="245"/>
      <c r="GF23" s="245"/>
      <c r="GG23" s="245"/>
      <c r="GH23" s="245"/>
      <c r="GI23" s="245"/>
      <c r="GJ23" s="245"/>
      <c r="GK23" s="245"/>
      <c r="GL23" s="245"/>
      <c r="GM23" s="245"/>
      <c r="GN23" s="245"/>
      <c r="GO23" s="245"/>
      <c r="GP23" s="245"/>
      <c r="GQ23" s="245"/>
      <c r="GR23" s="245"/>
      <c r="GS23" s="245"/>
      <c r="GT23" s="245"/>
      <c r="GU23" s="245"/>
      <c r="GV23" s="245"/>
      <c r="GW23" s="245"/>
      <c r="GX23" s="245"/>
      <c r="GY23" s="245"/>
      <c r="GZ23" s="245"/>
      <c r="HA23" s="245"/>
      <c r="HB23" s="245"/>
      <c r="HC23" s="245"/>
      <c r="HD23" s="245"/>
      <c r="HE23" s="245"/>
      <c r="HF23" s="245"/>
      <c r="HG23" s="245"/>
      <c r="HH23" s="245"/>
      <c r="HI23" s="245"/>
      <c r="HJ23" s="245"/>
      <c r="HK23" s="245"/>
      <c r="HL23" s="245"/>
      <c r="HM23" s="245"/>
      <c r="HN23" s="245"/>
      <c r="HO23" s="245"/>
      <c r="HP23" s="245"/>
      <c r="HQ23" s="245"/>
      <c r="HR23" s="245"/>
      <c r="HS23" s="245"/>
      <c r="HT23" s="245"/>
      <c r="HU23" s="245"/>
      <c r="HV23" s="245"/>
      <c r="HW23" s="245"/>
      <c r="HX23" s="245"/>
      <c r="HY23" s="245"/>
      <c r="HZ23" s="245"/>
      <c r="IA23" s="245"/>
      <c r="IB23" s="245"/>
      <c r="IC23" s="245"/>
      <c r="ID23" s="245"/>
      <c r="IE23" s="245"/>
      <c r="IF23" s="245"/>
      <c r="IG23" s="245"/>
      <c r="IH23" s="245"/>
      <c r="II23" s="245"/>
      <c r="IJ23" s="245"/>
      <c r="IK23" s="245"/>
      <c r="IL23" s="245"/>
      <c r="IM23" s="245"/>
      <c r="IN23" s="245"/>
      <c r="IO23" s="245"/>
      <c r="IP23" s="245"/>
      <c r="IQ23" s="245"/>
      <c r="IR23" s="245"/>
      <c r="IS23" s="245"/>
      <c r="IT23" s="245"/>
      <c r="IU23" s="245"/>
    </row>
    <row r="24" spans="1:255" s="246" customFormat="1" ht="15">
      <c r="A24" s="225">
        <v>16</v>
      </c>
      <c r="B24" s="122" t="s">
        <v>341</v>
      </c>
      <c r="C24" s="61" t="s">
        <v>342</v>
      </c>
      <c r="D24" s="234" t="s">
        <v>343</v>
      </c>
      <c r="E24" s="188" t="s">
        <v>344</v>
      </c>
      <c r="F24" s="188" t="s">
        <v>334</v>
      </c>
      <c r="G24" s="235" t="s">
        <v>272</v>
      </c>
      <c r="H24" s="188" t="s">
        <v>340</v>
      </c>
      <c r="I24" s="232" t="s">
        <v>272</v>
      </c>
      <c r="J24" s="188">
        <v>1991</v>
      </c>
      <c r="K24" s="232" t="s">
        <v>272</v>
      </c>
      <c r="L24" s="194" t="s">
        <v>440</v>
      </c>
      <c r="M24" s="194" t="s">
        <v>441</v>
      </c>
      <c r="N24" s="233" t="s">
        <v>272</v>
      </c>
      <c r="O24" s="233" t="s">
        <v>272</v>
      </c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248"/>
      <c r="FG24" s="248"/>
      <c r="FH24" s="248"/>
      <c r="FI24" s="248"/>
      <c r="FJ24" s="248"/>
      <c r="FK24" s="248"/>
      <c r="FL24" s="248"/>
      <c r="FM24" s="248"/>
      <c r="FN24" s="248"/>
      <c r="FO24" s="248"/>
      <c r="FP24" s="248"/>
      <c r="FQ24" s="248"/>
      <c r="FR24" s="248"/>
      <c r="FS24" s="248"/>
      <c r="FT24" s="248"/>
      <c r="FU24" s="248"/>
      <c r="FV24" s="248"/>
      <c r="FW24" s="248"/>
      <c r="FX24" s="248"/>
      <c r="FY24" s="248"/>
      <c r="FZ24" s="248"/>
      <c r="GA24" s="248"/>
      <c r="GB24" s="248"/>
      <c r="GC24" s="248"/>
      <c r="GD24" s="248"/>
      <c r="GE24" s="248"/>
      <c r="GF24" s="248"/>
      <c r="GG24" s="248"/>
      <c r="GH24" s="248"/>
      <c r="GI24" s="248"/>
      <c r="GJ24" s="248"/>
      <c r="GK24" s="248"/>
      <c r="GL24" s="248"/>
      <c r="GM24" s="248"/>
      <c r="GN24" s="248"/>
      <c r="GO24" s="248"/>
      <c r="GP24" s="248"/>
      <c r="GQ24" s="248"/>
      <c r="GR24" s="248"/>
      <c r="GS24" s="248"/>
      <c r="GT24" s="248"/>
      <c r="GU24" s="248"/>
      <c r="GV24" s="248"/>
      <c r="GW24" s="248"/>
      <c r="GX24" s="248"/>
      <c r="GY24" s="248"/>
      <c r="GZ24" s="248"/>
      <c r="HA24" s="248"/>
      <c r="HB24" s="248"/>
      <c r="HC24" s="248"/>
      <c r="HD24" s="248"/>
      <c r="HE24" s="248"/>
      <c r="HF24" s="248"/>
      <c r="HG24" s="248"/>
      <c r="HH24" s="248"/>
      <c r="HI24" s="248"/>
      <c r="HJ24" s="248"/>
      <c r="HK24" s="248"/>
      <c r="HL24" s="248"/>
      <c r="HM24" s="248"/>
      <c r="HN24" s="248"/>
      <c r="HO24" s="248"/>
      <c r="HP24" s="248"/>
      <c r="HQ24" s="248"/>
      <c r="HR24" s="248"/>
      <c r="HS24" s="248"/>
      <c r="HT24" s="248"/>
      <c r="HU24" s="248"/>
      <c r="HV24" s="248"/>
      <c r="HW24" s="248"/>
      <c r="HX24" s="248"/>
      <c r="HY24" s="248"/>
      <c r="HZ24" s="248"/>
      <c r="IA24" s="248"/>
      <c r="IB24" s="248"/>
      <c r="IC24" s="248"/>
      <c r="ID24" s="248"/>
      <c r="IE24" s="248"/>
      <c r="IF24" s="248"/>
      <c r="IG24" s="248"/>
      <c r="IH24" s="248"/>
      <c r="II24" s="248"/>
      <c r="IJ24" s="248"/>
      <c r="IK24" s="248"/>
      <c r="IL24" s="248"/>
      <c r="IM24" s="248"/>
      <c r="IN24" s="248"/>
      <c r="IO24" s="248"/>
      <c r="IP24" s="248"/>
      <c r="IQ24" s="248"/>
      <c r="IR24" s="248"/>
      <c r="IS24" s="248"/>
      <c r="IT24" s="248"/>
      <c r="IU24" s="248"/>
    </row>
    <row r="25" spans="1:255" s="246" customFormat="1" ht="15">
      <c r="A25" s="225">
        <v>17</v>
      </c>
      <c r="B25" s="122" t="s">
        <v>345</v>
      </c>
      <c r="C25" s="61" t="s">
        <v>346</v>
      </c>
      <c r="D25" s="188">
        <v>19064</v>
      </c>
      <c r="E25" s="232" t="s">
        <v>272</v>
      </c>
      <c r="F25" s="188" t="s">
        <v>347</v>
      </c>
      <c r="G25" s="230">
        <v>10000</v>
      </c>
      <c r="H25" s="232" t="s">
        <v>272</v>
      </c>
      <c r="I25" s="188">
        <v>1</v>
      </c>
      <c r="J25" s="188">
        <v>1991</v>
      </c>
      <c r="K25" s="232" t="s">
        <v>272</v>
      </c>
      <c r="L25" s="194" t="s">
        <v>447</v>
      </c>
      <c r="M25" s="194" t="s">
        <v>448</v>
      </c>
      <c r="N25" s="233" t="s">
        <v>272</v>
      </c>
      <c r="O25" s="233" t="s">
        <v>272</v>
      </c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E25" s="248"/>
      <c r="FF25" s="248"/>
      <c r="FG25" s="248"/>
      <c r="FH25" s="248"/>
      <c r="FI25" s="248"/>
      <c r="FJ25" s="248"/>
      <c r="FK25" s="248"/>
      <c r="FL25" s="248"/>
      <c r="FM25" s="248"/>
      <c r="FN25" s="248"/>
      <c r="FO25" s="248"/>
      <c r="FP25" s="248"/>
      <c r="FQ25" s="248"/>
      <c r="FR25" s="248"/>
      <c r="FS25" s="248"/>
      <c r="FT25" s="248"/>
      <c r="FU25" s="248"/>
      <c r="FV25" s="248"/>
      <c r="FW25" s="248"/>
      <c r="FX25" s="248"/>
      <c r="FY25" s="248"/>
      <c r="FZ25" s="248"/>
      <c r="GA25" s="248"/>
      <c r="GB25" s="248"/>
      <c r="GC25" s="248"/>
      <c r="GD25" s="248"/>
      <c r="GE25" s="248"/>
      <c r="GF25" s="248"/>
      <c r="GG25" s="248"/>
      <c r="GH25" s="248"/>
      <c r="GI25" s="248"/>
      <c r="GJ25" s="248"/>
      <c r="GK25" s="248"/>
      <c r="GL25" s="248"/>
      <c r="GM25" s="248"/>
      <c r="GN25" s="248"/>
      <c r="GO25" s="248"/>
      <c r="GP25" s="248"/>
      <c r="GQ25" s="248"/>
      <c r="GR25" s="248"/>
      <c r="GS25" s="248"/>
      <c r="GT25" s="248"/>
      <c r="GU25" s="248"/>
      <c r="GV25" s="248"/>
      <c r="GW25" s="248"/>
      <c r="GX25" s="248"/>
      <c r="GY25" s="248"/>
      <c r="GZ25" s="248"/>
      <c r="HA25" s="248"/>
      <c r="HB25" s="248"/>
      <c r="HC25" s="248"/>
      <c r="HD25" s="248"/>
      <c r="HE25" s="248"/>
      <c r="HF25" s="248"/>
      <c r="HG25" s="248"/>
      <c r="HH25" s="248"/>
      <c r="HI25" s="248"/>
      <c r="HJ25" s="248"/>
      <c r="HK25" s="248"/>
      <c r="HL25" s="248"/>
      <c r="HM25" s="248"/>
      <c r="HN25" s="248"/>
      <c r="HO25" s="248"/>
      <c r="HP25" s="248"/>
      <c r="HQ25" s="248"/>
      <c r="HR25" s="248"/>
      <c r="HS25" s="248"/>
      <c r="HT25" s="248"/>
      <c r="HU25" s="248"/>
      <c r="HV25" s="248"/>
      <c r="HW25" s="248"/>
      <c r="HX25" s="248"/>
      <c r="HY25" s="248"/>
      <c r="HZ25" s="248"/>
      <c r="IA25" s="248"/>
      <c r="IB25" s="248"/>
      <c r="IC25" s="248"/>
      <c r="ID25" s="248"/>
      <c r="IE25" s="248"/>
      <c r="IF25" s="248"/>
      <c r="IG25" s="248"/>
      <c r="IH25" s="248"/>
      <c r="II25" s="248"/>
      <c r="IJ25" s="248"/>
      <c r="IK25" s="248"/>
      <c r="IL25" s="248"/>
      <c r="IM25" s="248"/>
      <c r="IN25" s="248"/>
      <c r="IO25" s="248"/>
      <c r="IP25" s="248"/>
      <c r="IQ25" s="248"/>
      <c r="IR25" s="248"/>
      <c r="IS25" s="248"/>
      <c r="IT25" s="248"/>
      <c r="IU25" s="248"/>
    </row>
    <row r="26" spans="1:255" s="246" customFormat="1" ht="15">
      <c r="A26" s="225">
        <v>18</v>
      </c>
      <c r="B26" s="122" t="s">
        <v>348</v>
      </c>
      <c r="C26" s="61">
        <v>4165</v>
      </c>
      <c r="D26" s="188" t="s">
        <v>349</v>
      </c>
      <c r="E26" s="232" t="s">
        <v>272</v>
      </c>
      <c r="F26" s="188" t="s">
        <v>321</v>
      </c>
      <c r="G26" s="230">
        <v>10000</v>
      </c>
      <c r="H26" s="232" t="s">
        <v>272</v>
      </c>
      <c r="I26" s="188">
        <v>1</v>
      </c>
      <c r="J26" s="188">
        <v>1991</v>
      </c>
      <c r="K26" s="232" t="s">
        <v>272</v>
      </c>
      <c r="L26" s="194" t="s">
        <v>449</v>
      </c>
      <c r="M26" s="194" t="s">
        <v>450</v>
      </c>
      <c r="N26" s="233" t="s">
        <v>272</v>
      </c>
      <c r="O26" s="233" t="s">
        <v>272</v>
      </c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8"/>
      <c r="FL26" s="248"/>
      <c r="FM26" s="248"/>
      <c r="FN26" s="248"/>
      <c r="FO26" s="248"/>
      <c r="FP26" s="248"/>
      <c r="FQ26" s="248"/>
      <c r="FR26" s="248"/>
      <c r="FS26" s="248"/>
      <c r="FT26" s="248"/>
      <c r="FU26" s="248"/>
      <c r="FV26" s="248"/>
      <c r="FW26" s="248"/>
      <c r="FX26" s="248"/>
      <c r="FY26" s="248"/>
      <c r="FZ26" s="248"/>
      <c r="GA26" s="248"/>
      <c r="GB26" s="248"/>
      <c r="GC26" s="248"/>
      <c r="GD26" s="248"/>
      <c r="GE26" s="248"/>
      <c r="GF26" s="248"/>
      <c r="GG26" s="248"/>
      <c r="GH26" s="248"/>
      <c r="GI26" s="248"/>
      <c r="GJ26" s="248"/>
      <c r="GK26" s="248"/>
      <c r="GL26" s="248"/>
      <c r="GM26" s="248"/>
      <c r="GN26" s="248"/>
      <c r="GO26" s="248"/>
      <c r="GP26" s="248"/>
      <c r="GQ26" s="248"/>
      <c r="GR26" s="248"/>
      <c r="GS26" s="248"/>
      <c r="GT26" s="248"/>
      <c r="GU26" s="248"/>
      <c r="GV26" s="248"/>
      <c r="GW26" s="248"/>
      <c r="GX26" s="248"/>
      <c r="GY26" s="248"/>
      <c r="GZ26" s="248"/>
      <c r="HA26" s="248"/>
      <c r="HB26" s="248"/>
      <c r="HC26" s="248"/>
      <c r="HD26" s="248"/>
      <c r="HE26" s="248"/>
      <c r="HF26" s="248"/>
      <c r="HG26" s="248"/>
      <c r="HH26" s="248"/>
      <c r="HI26" s="248"/>
      <c r="HJ26" s="248"/>
      <c r="HK26" s="248"/>
      <c r="HL26" s="248"/>
      <c r="HM26" s="248"/>
      <c r="HN26" s="248"/>
      <c r="HO26" s="248"/>
      <c r="HP26" s="248"/>
      <c r="HQ26" s="248"/>
      <c r="HR26" s="248"/>
      <c r="HS26" s="248"/>
      <c r="HT26" s="248"/>
      <c r="HU26" s="248"/>
      <c r="HV26" s="248"/>
      <c r="HW26" s="248"/>
      <c r="HX26" s="248"/>
      <c r="HY26" s="248"/>
      <c r="HZ26" s="248"/>
      <c r="IA26" s="248"/>
      <c r="IB26" s="248"/>
      <c r="IC26" s="248"/>
      <c r="ID26" s="248"/>
      <c r="IE26" s="248"/>
      <c r="IF26" s="248"/>
      <c r="IG26" s="248"/>
      <c r="IH26" s="248"/>
      <c r="II26" s="248"/>
      <c r="IJ26" s="248"/>
      <c r="IK26" s="248"/>
      <c r="IL26" s="248"/>
      <c r="IM26" s="248"/>
      <c r="IN26" s="248"/>
      <c r="IO26" s="248"/>
      <c r="IP26" s="248"/>
      <c r="IQ26" s="248"/>
      <c r="IR26" s="248"/>
      <c r="IS26" s="248"/>
      <c r="IT26" s="248"/>
      <c r="IU26" s="248"/>
    </row>
    <row r="27" spans="1:255" s="246" customFormat="1" ht="15">
      <c r="A27" s="225">
        <v>19</v>
      </c>
      <c r="B27" s="122" t="s">
        <v>350</v>
      </c>
      <c r="C27" s="61" t="s">
        <v>351</v>
      </c>
      <c r="D27" s="188" t="s">
        <v>352</v>
      </c>
      <c r="E27" s="188" t="s">
        <v>353</v>
      </c>
      <c r="F27" s="188" t="s">
        <v>354</v>
      </c>
      <c r="G27" s="230">
        <v>6728</v>
      </c>
      <c r="H27" s="231" t="s">
        <v>355</v>
      </c>
      <c r="I27" s="188">
        <v>2</v>
      </c>
      <c r="J27" s="188">
        <v>2011</v>
      </c>
      <c r="K27" s="232" t="s">
        <v>272</v>
      </c>
      <c r="L27" s="194" t="s">
        <v>445</v>
      </c>
      <c r="M27" s="194" t="s">
        <v>446</v>
      </c>
      <c r="N27" s="233" t="s">
        <v>272</v>
      </c>
      <c r="O27" s="233" t="s">
        <v>272</v>
      </c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/>
      <c r="DZ27" s="248"/>
      <c r="EA27" s="248"/>
      <c r="EB27" s="248"/>
      <c r="EC27" s="248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  <c r="FE27" s="248"/>
      <c r="FF27" s="248"/>
      <c r="FG27" s="248"/>
      <c r="FH27" s="248"/>
      <c r="FI27" s="248"/>
      <c r="FJ27" s="248"/>
      <c r="FK27" s="248"/>
      <c r="FL27" s="248"/>
      <c r="FM27" s="248"/>
      <c r="FN27" s="248"/>
      <c r="FO27" s="248"/>
      <c r="FP27" s="248"/>
      <c r="FQ27" s="248"/>
      <c r="FR27" s="248"/>
      <c r="FS27" s="248"/>
      <c r="FT27" s="248"/>
      <c r="FU27" s="248"/>
      <c r="FV27" s="248"/>
      <c r="FW27" s="248"/>
      <c r="FX27" s="248"/>
      <c r="FY27" s="248"/>
      <c r="FZ27" s="248"/>
      <c r="GA27" s="248"/>
      <c r="GB27" s="248"/>
      <c r="GC27" s="248"/>
      <c r="GD27" s="248"/>
      <c r="GE27" s="248"/>
      <c r="GF27" s="248"/>
      <c r="GG27" s="248"/>
      <c r="GH27" s="248"/>
      <c r="GI27" s="248"/>
      <c r="GJ27" s="248"/>
      <c r="GK27" s="248"/>
      <c r="GL27" s="248"/>
      <c r="GM27" s="248"/>
      <c r="GN27" s="248"/>
      <c r="GO27" s="248"/>
      <c r="GP27" s="248"/>
      <c r="GQ27" s="248"/>
      <c r="GR27" s="248"/>
      <c r="GS27" s="248"/>
      <c r="GT27" s="248"/>
      <c r="GU27" s="248"/>
      <c r="GV27" s="248"/>
      <c r="GW27" s="248"/>
      <c r="GX27" s="248"/>
      <c r="GY27" s="248"/>
      <c r="GZ27" s="248"/>
      <c r="HA27" s="248"/>
      <c r="HB27" s="248"/>
      <c r="HC27" s="248"/>
      <c r="HD27" s="248"/>
      <c r="HE27" s="248"/>
      <c r="HF27" s="248"/>
      <c r="HG27" s="248"/>
      <c r="HH27" s="248"/>
      <c r="HI27" s="248"/>
      <c r="HJ27" s="248"/>
      <c r="HK27" s="248"/>
      <c r="HL27" s="248"/>
      <c r="HM27" s="248"/>
      <c r="HN27" s="248"/>
      <c r="HO27" s="248"/>
      <c r="HP27" s="248"/>
      <c r="HQ27" s="248"/>
      <c r="HR27" s="248"/>
      <c r="HS27" s="248"/>
      <c r="HT27" s="248"/>
      <c r="HU27" s="248"/>
      <c r="HV27" s="248"/>
      <c r="HW27" s="248"/>
      <c r="HX27" s="248"/>
      <c r="HY27" s="248"/>
      <c r="HZ27" s="248"/>
      <c r="IA27" s="248"/>
      <c r="IB27" s="248"/>
      <c r="IC27" s="248"/>
      <c r="ID27" s="248"/>
      <c r="IE27" s="248"/>
      <c r="IF27" s="248"/>
      <c r="IG27" s="248"/>
      <c r="IH27" s="248"/>
      <c r="II27" s="248"/>
      <c r="IJ27" s="248"/>
      <c r="IK27" s="248"/>
      <c r="IL27" s="248"/>
      <c r="IM27" s="248"/>
      <c r="IN27" s="248"/>
      <c r="IO27" s="248"/>
      <c r="IP27" s="248"/>
      <c r="IQ27" s="248"/>
      <c r="IR27" s="248"/>
      <c r="IS27" s="248"/>
      <c r="IT27" s="248"/>
      <c r="IU27" s="248"/>
    </row>
    <row r="28" spans="1:255" s="246" customFormat="1" ht="25.5">
      <c r="A28" s="225">
        <v>20</v>
      </c>
      <c r="B28" s="61" t="s">
        <v>359</v>
      </c>
      <c r="C28" s="61" t="s">
        <v>360</v>
      </c>
      <c r="D28" s="188" t="s">
        <v>361</v>
      </c>
      <c r="E28" s="232" t="s">
        <v>272</v>
      </c>
      <c r="F28" s="188" t="s">
        <v>321</v>
      </c>
      <c r="G28" s="239"/>
      <c r="H28" s="232" t="s">
        <v>272</v>
      </c>
      <c r="I28" s="188">
        <v>1</v>
      </c>
      <c r="J28" s="188">
        <v>2009</v>
      </c>
      <c r="K28" s="232" t="s">
        <v>272</v>
      </c>
      <c r="L28" s="194" t="s">
        <v>453</v>
      </c>
      <c r="M28" s="194" t="s">
        <v>454</v>
      </c>
      <c r="N28" s="233" t="s">
        <v>272</v>
      </c>
      <c r="O28" s="233" t="s">
        <v>272</v>
      </c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8"/>
      <c r="ET28" s="248"/>
      <c r="EU28" s="248"/>
      <c r="EV28" s="248"/>
      <c r="EW28" s="248"/>
      <c r="EX28" s="248"/>
      <c r="EY28" s="248"/>
      <c r="EZ28" s="248"/>
      <c r="FA28" s="248"/>
      <c r="FB28" s="248"/>
      <c r="FC28" s="248"/>
      <c r="FD28" s="248"/>
      <c r="FE28" s="248"/>
      <c r="FF28" s="248"/>
      <c r="FG28" s="248"/>
      <c r="FH28" s="248"/>
      <c r="FI28" s="248"/>
      <c r="FJ28" s="248"/>
      <c r="FK28" s="248"/>
      <c r="FL28" s="248"/>
      <c r="FM28" s="248"/>
      <c r="FN28" s="248"/>
      <c r="FO28" s="248"/>
      <c r="FP28" s="248"/>
      <c r="FQ28" s="248"/>
      <c r="FR28" s="248"/>
      <c r="FS28" s="248"/>
      <c r="FT28" s="248"/>
      <c r="FU28" s="248"/>
      <c r="FV28" s="248"/>
      <c r="FW28" s="248"/>
      <c r="FX28" s="248"/>
      <c r="FY28" s="248"/>
      <c r="FZ28" s="248"/>
      <c r="GA28" s="248"/>
      <c r="GB28" s="248"/>
      <c r="GC28" s="248"/>
      <c r="GD28" s="248"/>
      <c r="GE28" s="248"/>
      <c r="GF28" s="248"/>
      <c r="GG28" s="248"/>
      <c r="GH28" s="248"/>
      <c r="GI28" s="248"/>
      <c r="GJ28" s="248"/>
      <c r="GK28" s="248"/>
      <c r="GL28" s="248"/>
      <c r="GM28" s="248"/>
      <c r="GN28" s="248"/>
      <c r="GO28" s="248"/>
      <c r="GP28" s="248"/>
      <c r="GQ28" s="248"/>
      <c r="GR28" s="248"/>
      <c r="GS28" s="248"/>
      <c r="GT28" s="248"/>
      <c r="GU28" s="248"/>
      <c r="GV28" s="248"/>
      <c r="GW28" s="248"/>
      <c r="GX28" s="248"/>
      <c r="GY28" s="248"/>
      <c r="GZ28" s="248"/>
      <c r="HA28" s="248"/>
      <c r="HB28" s="248"/>
      <c r="HC28" s="248"/>
      <c r="HD28" s="248"/>
      <c r="HE28" s="248"/>
      <c r="HF28" s="248"/>
      <c r="HG28" s="248"/>
      <c r="HH28" s="248"/>
      <c r="HI28" s="248"/>
      <c r="HJ28" s="248"/>
      <c r="HK28" s="248"/>
      <c r="HL28" s="248"/>
      <c r="HM28" s="248"/>
      <c r="HN28" s="248"/>
      <c r="HO28" s="248"/>
      <c r="HP28" s="248"/>
      <c r="HQ28" s="248"/>
      <c r="HR28" s="248"/>
      <c r="HS28" s="248"/>
      <c r="HT28" s="248"/>
      <c r="HU28" s="248"/>
      <c r="HV28" s="248"/>
      <c r="HW28" s="248"/>
      <c r="HX28" s="248"/>
      <c r="HY28" s="248"/>
      <c r="HZ28" s="248"/>
      <c r="IA28" s="248"/>
      <c r="IB28" s="248"/>
      <c r="IC28" s="248"/>
      <c r="ID28" s="248"/>
      <c r="IE28" s="248"/>
      <c r="IF28" s="248"/>
      <c r="IG28" s="248"/>
      <c r="IH28" s="248"/>
      <c r="II28" s="248"/>
      <c r="IJ28" s="248"/>
      <c r="IK28" s="248"/>
      <c r="IL28" s="248"/>
      <c r="IM28" s="248"/>
      <c r="IN28" s="248"/>
      <c r="IO28" s="248"/>
      <c r="IP28" s="248"/>
      <c r="IQ28" s="248"/>
      <c r="IR28" s="248"/>
      <c r="IS28" s="248"/>
      <c r="IT28" s="248"/>
      <c r="IU28" s="248"/>
    </row>
    <row r="29" spans="1:255" s="246" customFormat="1" ht="15">
      <c r="A29" s="225">
        <v>21</v>
      </c>
      <c r="B29" s="122" t="s">
        <v>369</v>
      </c>
      <c r="C29" s="61" t="s">
        <v>377</v>
      </c>
      <c r="D29" s="188">
        <v>3069</v>
      </c>
      <c r="E29" s="188" t="s">
        <v>378</v>
      </c>
      <c r="F29" s="188" t="s">
        <v>379</v>
      </c>
      <c r="G29" s="239">
        <v>11100</v>
      </c>
      <c r="H29" s="231" t="s">
        <v>340</v>
      </c>
      <c r="I29" s="188">
        <v>47</v>
      </c>
      <c r="J29" s="188">
        <v>1991</v>
      </c>
      <c r="K29" s="232" t="s">
        <v>272</v>
      </c>
      <c r="L29" s="194" t="s">
        <v>299</v>
      </c>
      <c r="M29" s="194" t="s">
        <v>300</v>
      </c>
      <c r="N29" s="233" t="s">
        <v>272</v>
      </c>
      <c r="O29" s="233" t="s">
        <v>272</v>
      </c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  <c r="DN29" s="248"/>
      <c r="DO29" s="248"/>
      <c r="DP29" s="248"/>
      <c r="DQ29" s="248"/>
      <c r="DR29" s="248"/>
      <c r="DS29" s="248"/>
      <c r="DT29" s="248"/>
      <c r="DU29" s="248"/>
      <c r="DV29" s="248"/>
      <c r="DW29" s="248"/>
      <c r="DX29" s="248"/>
      <c r="DY29" s="248"/>
      <c r="DZ29" s="248"/>
      <c r="EA29" s="248"/>
      <c r="EB29" s="248"/>
      <c r="EC29" s="248"/>
      <c r="ED29" s="248"/>
      <c r="EE29" s="248"/>
      <c r="EF29" s="248"/>
      <c r="EG29" s="248"/>
      <c r="EH29" s="248"/>
      <c r="EI29" s="248"/>
      <c r="EJ29" s="248"/>
      <c r="EK29" s="248"/>
      <c r="EL29" s="248"/>
      <c r="EM29" s="248"/>
      <c r="EN29" s="248"/>
      <c r="EO29" s="248"/>
      <c r="EP29" s="248"/>
      <c r="EQ29" s="248"/>
      <c r="ER29" s="248"/>
      <c r="ES29" s="248"/>
      <c r="ET29" s="248"/>
      <c r="EU29" s="248"/>
      <c r="EV29" s="248"/>
      <c r="EW29" s="248"/>
      <c r="EX29" s="248"/>
      <c r="EY29" s="248"/>
      <c r="EZ29" s="248"/>
      <c r="FA29" s="248"/>
      <c r="FB29" s="248"/>
      <c r="FC29" s="248"/>
      <c r="FD29" s="248"/>
      <c r="FE29" s="248"/>
      <c r="FF29" s="248"/>
      <c r="FG29" s="248"/>
      <c r="FH29" s="248"/>
      <c r="FI29" s="248"/>
      <c r="FJ29" s="248"/>
      <c r="FK29" s="248"/>
      <c r="FL29" s="248"/>
      <c r="FM29" s="248"/>
      <c r="FN29" s="248"/>
      <c r="FO29" s="248"/>
      <c r="FP29" s="248"/>
      <c r="FQ29" s="248"/>
      <c r="FR29" s="248"/>
      <c r="FS29" s="248"/>
      <c r="FT29" s="248"/>
      <c r="FU29" s="248"/>
      <c r="FV29" s="248"/>
      <c r="FW29" s="248"/>
      <c r="FX29" s="248"/>
      <c r="FY29" s="248"/>
      <c r="FZ29" s="248"/>
      <c r="GA29" s="248"/>
      <c r="GB29" s="248"/>
      <c r="GC29" s="248"/>
      <c r="GD29" s="248"/>
      <c r="GE29" s="248"/>
      <c r="GF29" s="248"/>
      <c r="GG29" s="248"/>
      <c r="GH29" s="248"/>
      <c r="GI29" s="248"/>
      <c r="GJ29" s="248"/>
      <c r="GK29" s="248"/>
      <c r="GL29" s="248"/>
      <c r="GM29" s="248"/>
      <c r="GN29" s="248"/>
      <c r="GO29" s="248"/>
      <c r="GP29" s="248"/>
      <c r="GQ29" s="248"/>
      <c r="GR29" s="248"/>
      <c r="GS29" s="248"/>
      <c r="GT29" s="248"/>
      <c r="GU29" s="248"/>
      <c r="GV29" s="248"/>
      <c r="GW29" s="248"/>
      <c r="GX29" s="248"/>
      <c r="GY29" s="248"/>
      <c r="GZ29" s="248"/>
      <c r="HA29" s="248"/>
      <c r="HB29" s="248"/>
      <c r="HC29" s="248"/>
      <c r="HD29" s="248"/>
      <c r="HE29" s="248"/>
      <c r="HF29" s="248"/>
      <c r="HG29" s="248"/>
      <c r="HH29" s="248"/>
      <c r="HI29" s="248"/>
      <c r="HJ29" s="248"/>
      <c r="HK29" s="248"/>
      <c r="HL29" s="248"/>
      <c r="HM29" s="248"/>
      <c r="HN29" s="248"/>
      <c r="HO29" s="248"/>
      <c r="HP29" s="248"/>
      <c r="HQ29" s="248"/>
      <c r="HR29" s="248"/>
      <c r="HS29" s="248"/>
      <c r="HT29" s="248"/>
      <c r="HU29" s="248"/>
      <c r="HV29" s="248"/>
      <c r="HW29" s="248"/>
      <c r="HX29" s="248"/>
      <c r="HY29" s="248"/>
      <c r="HZ29" s="248"/>
      <c r="IA29" s="248"/>
      <c r="IB29" s="248"/>
      <c r="IC29" s="248"/>
      <c r="ID29" s="248"/>
      <c r="IE29" s="248"/>
      <c r="IF29" s="248"/>
      <c r="IG29" s="248"/>
      <c r="IH29" s="248"/>
      <c r="II29" s="248"/>
      <c r="IJ29" s="248"/>
      <c r="IK29" s="248"/>
      <c r="IL29" s="248"/>
      <c r="IM29" s="248"/>
      <c r="IN29" s="248"/>
      <c r="IO29" s="248"/>
      <c r="IP29" s="248"/>
      <c r="IQ29" s="248"/>
      <c r="IR29" s="248"/>
      <c r="IS29" s="248"/>
      <c r="IT29" s="248"/>
      <c r="IU29" s="248"/>
    </row>
    <row r="30" spans="1:255" s="246" customFormat="1" ht="15">
      <c r="A30" s="225">
        <v>22</v>
      </c>
      <c r="B30" s="122" t="s">
        <v>380</v>
      </c>
      <c r="C30" s="61">
        <v>912</v>
      </c>
      <c r="D30" s="188">
        <v>8652</v>
      </c>
      <c r="E30" s="188" t="s">
        <v>381</v>
      </c>
      <c r="F30" s="188" t="s">
        <v>354</v>
      </c>
      <c r="G30" s="239">
        <v>4562</v>
      </c>
      <c r="H30" s="231" t="s">
        <v>382</v>
      </c>
      <c r="I30" s="188">
        <v>2</v>
      </c>
      <c r="J30" s="188">
        <v>1991</v>
      </c>
      <c r="K30" s="232" t="s">
        <v>272</v>
      </c>
      <c r="L30" s="194" t="s">
        <v>299</v>
      </c>
      <c r="M30" s="194" t="s">
        <v>300</v>
      </c>
      <c r="N30" s="233" t="s">
        <v>272</v>
      </c>
      <c r="O30" s="233" t="s">
        <v>272</v>
      </c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8"/>
      <c r="DJ30" s="248"/>
      <c r="DK30" s="248"/>
      <c r="DL30" s="248"/>
      <c r="DM30" s="248"/>
      <c r="DN30" s="248"/>
      <c r="DO30" s="248"/>
      <c r="DP30" s="248"/>
      <c r="DQ30" s="248"/>
      <c r="DR30" s="248"/>
      <c r="DS30" s="248"/>
      <c r="DT30" s="248"/>
      <c r="DU30" s="248"/>
      <c r="DV30" s="248"/>
      <c r="DW30" s="248"/>
      <c r="DX30" s="248"/>
      <c r="DY30" s="248"/>
      <c r="DZ30" s="248"/>
      <c r="EA30" s="248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248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  <c r="FF30" s="248"/>
      <c r="FG30" s="248"/>
      <c r="FH30" s="248"/>
      <c r="FI30" s="248"/>
      <c r="FJ30" s="248"/>
      <c r="FK30" s="248"/>
      <c r="FL30" s="248"/>
      <c r="FM30" s="248"/>
      <c r="FN30" s="248"/>
      <c r="FO30" s="248"/>
      <c r="FP30" s="248"/>
      <c r="FQ30" s="248"/>
      <c r="FR30" s="248"/>
      <c r="FS30" s="248"/>
      <c r="FT30" s="248"/>
      <c r="FU30" s="248"/>
      <c r="FV30" s="248"/>
      <c r="FW30" s="248"/>
      <c r="FX30" s="248"/>
      <c r="FY30" s="248"/>
      <c r="FZ30" s="248"/>
      <c r="GA30" s="248"/>
      <c r="GB30" s="248"/>
      <c r="GC30" s="248"/>
      <c r="GD30" s="248"/>
      <c r="GE30" s="248"/>
      <c r="GF30" s="248"/>
      <c r="GG30" s="248"/>
      <c r="GH30" s="248"/>
      <c r="GI30" s="248"/>
      <c r="GJ30" s="248"/>
      <c r="GK30" s="248"/>
      <c r="GL30" s="248"/>
      <c r="GM30" s="248"/>
      <c r="GN30" s="248"/>
      <c r="GO30" s="248"/>
      <c r="GP30" s="248"/>
      <c r="GQ30" s="248"/>
      <c r="GR30" s="248"/>
      <c r="GS30" s="248"/>
      <c r="GT30" s="248"/>
      <c r="GU30" s="248"/>
      <c r="GV30" s="248"/>
      <c r="GW30" s="248"/>
      <c r="GX30" s="248"/>
      <c r="GY30" s="248"/>
      <c r="GZ30" s="248"/>
      <c r="HA30" s="248"/>
      <c r="HB30" s="248"/>
      <c r="HC30" s="248"/>
      <c r="HD30" s="248"/>
      <c r="HE30" s="248"/>
      <c r="HF30" s="248"/>
      <c r="HG30" s="248"/>
      <c r="HH30" s="248"/>
      <c r="HI30" s="248"/>
      <c r="HJ30" s="248"/>
      <c r="HK30" s="248"/>
      <c r="HL30" s="248"/>
      <c r="HM30" s="248"/>
      <c r="HN30" s="248"/>
      <c r="HO30" s="248"/>
      <c r="HP30" s="248"/>
      <c r="HQ30" s="248"/>
      <c r="HR30" s="248"/>
      <c r="HS30" s="248"/>
      <c r="HT30" s="248"/>
      <c r="HU30" s="248"/>
      <c r="HV30" s="248"/>
      <c r="HW30" s="248"/>
      <c r="HX30" s="248"/>
      <c r="HY30" s="248"/>
      <c r="HZ30" s="248"/>
      <c r="IA30" s="248"/>
      <c r="IB30" s="248"/>
      <c r="IC30" s="248"/>
      <c r="ID30" s="248"/>
      <c r="IE30" s="248"/>
      <c r="IF30" s="248"/>
      <c r="IG30" s="248"/>
      <c r="IH30" s="248"/>
      <c r="II30" s="248"/>
      <c r="IJ30" s="248"/>
      <c r="IK30" s="248"/>
      <c r="IL30" s="248"/>
      <c r="IM30" s="248"/>
      <c r="IN30" s="248"/>
      <c r="IO30" s="248"/>
      <c r="IP30" s="248"/>
      <c r="IQ30" s="248"/>
      <c r="IR30" s="248"/>
      <c r="IS30" s="248"/>
      <c r="IT30" s="248"/>
      <c r="IU30" s="248"/>
    </row>
    <row r="31" spans="1:255" s="246" customFormat="1" ht="15">
      <c r="A31" s="225">
        <v>23</v>
      </c>
      <c r="B31" s="122" t="s">
        <v>383</v>
      </c>
      <c r="C31" s="61" t="s">
        <v>384</v>
      </c>
      <c r="D31" s="188">
        <v>56606</v>
      </c>
      <c r="E31" s="188" t="s">
        <v>385</v>
      </c>
      <c r="F31" s="188" t="s">
        <v>354</v>
      </c>
      <c r="G31" s="239">
        <v>3595</v>
      </c>
      <c r="H31" s="231" t="s">
        <v>386</v>
      </c>
      <c r="I31" s="188">
        <v>2</v>
      </c>
      <c r="J31" s="188">
        <v>1991</v>
      </c>
      <c r="K31" s="232" t="s">
        <v>272</v>
      </c>
      <c r="L31" s="194" t="s">
        <v>299</v>
      </c>
      <c r="M31" s="194" t="s">
        <v>300</v>
      </c>
      <c r="N31" s="233" t="s">
        <v>272</v>
      </c>
      <c r="O31" s="233" t="s">
        <v>272</v>
      </c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8"/>
      <c r="DH31" s="248"/>
      <c r="DI31" s="248"/>
      <c r="DJ31" s="248"/>
      <c r="DK31" s="248"/>
      <c r="DL31" s="248"/>
      <c r="DM31" s="248"/>
      <c r="DN31" s="248"/>
      <c r="DO31" s="248"/>
      <c r="DP31" s="248"/>
      <c r="DQ31" s="248"/>
      <c r="DR31" s="248"/>
      <c r="DS31" s="248"/>
      <c r="DT31" s="248"/>
      <c r="DU31" s="248"/>
      <c r="DV31" s="248"/>
      <c r="DW31" s="248"/>
      <c r="DX31" s="248"/>
      <c r="DY31" s="248"/>
      <c r="DZ31" s="248"/>
      <c r="EA31" s="248"/>
      <c r="EB31" s="248"/>
      <c r="EC31" s="248"/>
      <c r="ED31" s="248"/>
      <c r="EE31" s="248"/>
      <c r="EF31" s="248"/>
      <c r="EG31" s="248"/>
      <c r="EH31" s="248"/>
      <c r="EI31" s="248"/>
      <c r="EJ31" s="248"/>
      <c r="EK31" s="248"/>
      <c r="EL31" s="248"/>
      <c r="EM31" s="248"/>
      <c r="EN31" s="248"/>
      <c r="EO31" s="248"/>
      <c r="EP31" s="248"/>
      <c r="EQ31" s="248"/>
      <c r="ER31" s="248"/>
      <c r="ES31" s="248"/>
      <c r="ET31" s="248"/>
      <c r="EU31" s="248"/>
      <c r="EV31" s="248"/>
      <c r="EW31" s="248"/>
      <c r="EX31" s="248"/>
      <c r="EY31" s="248"/>
      <c r="EZ31" s="248"/>
      <c r="FA31" s="248"/>
      <c r="FB31" s="248"/>
      <c r="FC31" s="248"/>
      <c r="FD31" s="248"/>
      <c r="FE31" s="248"/>
      <c r="FF31" s="248"/>
      <c r="FG31" s="248"/>
      <c r="FH31" s="248"/>
      <c r="FI31" s="248"/>
      <c r="FJ31" s="248"/>
      <c r="FK31" s="248"/>
      <c r="FL31" s="248"/>
      <c r="FM31" s="248"/>
      <c r="FN31" s="248"/>
      <c r="FO31" s="248"/>
      <c r="FP31" s="248"/>
      <c r="FQ31" s="248"/>
      <c r="FR31" s="248"/>
      <c r="FS31" s="248"/>
      <c r="FT31" s="248"/>
      <c r="FU31" s="248"/>
      <c r="FV31" s="248"/>
      <c r="FW31" s="248"/>
      <c r="FX31" s="248"/>
      <c r="FY31" s="248"/>
      <c r="FZ31" s="248"/>
      <c r="GA31" s="248"/>
      <c r="GB31" s="248"/>
      <c r="GC31" s="248"/>
      <c r="GD31" s="248"/>
      <c r="GE31" s="248"/>
      <c r="GF31" s="248"/>
      <c r="GG31" s="248"/>
      <c r="GH31" s="248"/>
      <c r="GI31" s="248"/>
      <c r="GJ31" s="248"/>
      <c r="GK31" s="248"/>
      <c r="GL31" s="248"/>
      <c r="GM31" s="248"/>
      <c r="GN31" s="248"/>
      <c r="GO31" s="248"/>
      <c r="GP31" s="248"/>
      <c r="GQ31" s="248"/>
      <c r="GR31" s="248"/>
      <c r="GS31" s="248"/>
      <c r="GT31" s="248"/>
      <c r="GU31" s="248"/>
      <c r="GV31" s="248"/>
      <c r="GW31" s="248"/>
      <c r="GX31" s="248"/>
      <c r="GY31" s="248"/>
      <c r="GZ31" s="248"/>
      <c r="HA31" s="248"/>
      <c r="HB31" s="248"/>
      <c r="HC31" s="248"/>
      <c r="HD31" s="248"/>
      <c r="HE31" s="248"/>
      <c r="HF31" s="248"/>
      <c r="HG31" s="248"/>
      <c r="HH31" s="248"/>
      <c r="HI31" s="248"/>
      <c r="HJ31" s="248"/>
      <c r="HK31" s="248"/>
      <c r="HL31" s="248"/>
      <c r="HM31" s="248"/>
      <c r="HN31" s="248"/>
      <c r="HO31" s="248"/>
      <c r="HP31" s="248"/>
      <c r="HQ31" s="248"/>
      <c r="HR31" s="248"/>
      <c r="HS31" s="248"/>
      <c r="HT31" s="248"/>
      <c r="HU31" s="248"/>
      <c r="HV31" s="248"/>
      <c r="HW31" s="248"/>
      <c r="HX31" s="248"/>
      <c r="HY31" s="248"/>
      <c r="HZ31" s="248"/>
      <c r="IA31" s="248"/>
      <c r="IB31" s="248"/>
      <c r="IC31" s="248"/>
      <c r="ID31" s="248"/>
      <c r="IE31" s="248"/>
      <c r="IF31" s="248"/>
      <c r="IG31" s="248"/>
      <c r="IH31" s="248"/>
      <c r="II31" s="248"/>
      <c r="IJ31" s="248"/>
      <c r="IK31" s="248"/>
      <c r="IL31" s="248"/>
      <c r="IM31" s="248"/>
      <c r="IN31" s="248"/>
      <c r="IO31" s="248"/>
      <c r="IP31" s="248"/>
      <c r="IQ31" s="248"/>
      <c r="IR31" s="248"/>
      <c r="IS31" s="248"/>
      <c r="IT31" s="248"/>
      <c r="IU31" s="248"/>
    </row>
    <row r="32" spans="1:255" s="246" customFormat="1" ht="15">
      <c r="A32" s="225">
        <v>24</v>
      </c>
      <c r="B32" s="122" t="s">
        <v>383</v>
      </c>
      <c r="C32" s="61" t="s">
        <v>384</v>
      </c>
      <c r="D32" s="188">
        <v>55987</v>
      </c>
      <c r="E32" s="188" t="s">
        <v>387</v>
      </c>
      <c r="F32" s="188" t="s">
        <v>354</v>
      </c>
      <c r="G32" s="239">
        <v>3490</v>
      </c>
      <c r="H32" s="231" t="s">
        <v>388</v>
      </c>
      <c r="I32" s="188">
        <v>2</v>
      </c>
      <c r="J32" s="188">
        <v>1991</v>
      </c>
      <c r="K32" s="232" t="s">
        <v>272</v>
      </c>
      <c r="L32" s="194" t="s">
        <v>299</v>
      </c>
      <c r="M32" s="194" t="s">
        <v>300</v>
      </c>
      <c r="N32" s="233" t="s">
        <v>272</v>
      </c>
      <c r="O32" s="233" t="s">
        <v>272</v>
      </c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8"/>
      <c r="EE32" s="248"/>
      <c r="EF32" s="248"/>
      <c r="EG32" s="248"/>
      <c r="EH32" s="248"/>
      <c r="EI32" s="248"/>
      <c r="EJ32" s="248"/>
      <c r="EK32" s="248"/>
      <c r="EL32" s="248"/>
      <c r="EM32" s="248"/>
      <c r="EN32" s="248"/>
      <c r="EO32" s="248"/>
      <c r="EP32" s="248"/>
      <c r="EQ32" s="248"/>
      <c r="ER32" s="248"/>
      <c r="ES32" s="248"/>
      <c r="ET32" s="248"/>
      <c r="EU32" s="248"/>
      <c r="EV32" s="248"/>
      <c r="EW32" s="248"/>
      <c r="EX32" s="248"/>
      <c r="EY32" s="248"/>
      <c r="EZ32" s="248"/>
      <c r="FA32" s="248"/>
      <c r="FB32" s="248"/>
      <c r="FC32" s="248"/>
      <c r="FD32" s="248"/>
      <c r="FE32" s="248"/>
      <c r="FF32" s="248"/>
      <c r="FG32" s="248"/>
      <c r="FH32" s="248"/>
      <c r="FI32" s="248"/>
      <c r="FJ32" s="248"/>
      <c r="FK32" s="248"/>
      <c r="FL32" s="248"/>
      <c r="FM32" s="248"/>
      <c r="FN32" s="248"/>
      <c r="FO32" s="248"/>
      <c r="FP32" s="248"/>
      <c r="FQ32" s="248"/>
      <c r="FR32" s="248"/>
      <c r="FS32" s="248"/>
      <c r="FT32" s="248"/>
      <c r="FU32" s="248"/>
      <c r="FV32" s="248"/>
      <c r="FW32" s="248"/>
      <c r="FX32" s="248"/>
      <c r="FY32" s="248"/>
      <c r="FZ32" s="248"/>
      <c r="GA32" s="248"/>
      <c r="GB32" s="248"/>
      <c r="GC32" s="248"/>
      <c r="GD32" s="248"/>
      <c r="GE32" s="248"/>
      <c r="GF32" s="248"/>
      <c r="GG32" s="248"/>
      <c r="GH32" s="248"/>
      <c r="GI32" s="248"/>
      <c r="GJ32" s="248"/>
      <c r="GK32" s="248"/>
      <c r="GL32" s="248"/>
      <c r="GM32" s="248"/>
      <c r="GN32" s="248"/>
      <c r="GO32" s="248"/>
      <c r="GP32" s="248"/>
      <c r="GQ32" s="248"/>
      <c r="GR32" s="248"/>
      <c r="GS32" s="248"/>
      <c r="GT32" s="248"/>
      <c r="GU32" s="248"/>
      <c r="GV32" s="248"/>
      <c r="GW32" s="248"/>
      <c r="GX32" s="248"/>
      <c r="GY32" s="248"/>
      <c r="GZ32" s="248"/>
      <c r="HA32" s="248"/>
      <c r="HB32" s="248"/>
      <c r="HC32" s="248"/>
      <c r="HD32" s="248"/>
      <c r="HE32" s="248"/>
      <c r="HF32" s="248"/>
      <c r="HG32" s="248"/>
      <c r="HH32" s="248"/>
      <c r="HI32" s="248"/>
      <c r="HJ32" s="248"/>
      <c r="HK32" s="248"/>
      <c r="HL32" s="248"/>
      <c r="HM32" s="248"/>
      <c r="HN32" s="248"/>
      <c r="HO32" s="248"/>
      <c r="HP32" s="248"/>
      <c r="HQ32" s="248"/>
      <c r="HR32" s="248"/>
      <c r="HS32" s="248"/>
      <c r="HT32" s="248"/>
      <c r="HU32" s="248"/>
      <c r="HV32" s="248"/>
      <c r="HW32" s="248"/>
      <c r="HX32" s="248"/>
      <c r="HY32" s="248"/>
      <c r="HZ32" s="248"/>
      <c r="IA32" s="248"/>
      <c r="IB32" s="248"/>
      <c r="IC32" s="248"/>
      <c r="ID32" s="248"/>
      <c r="IE32" s="248"/>
      <c r="IF32" s="248"/>
      <c r="IG32" s="248"/>
      <c r="IH32" s="248"/>
      <c r="II32" s="248"/>
      <c r="IJ32" s="248"/>
      <c r="IK32" s="248"/>
      <c r="IL32" s="248"/>
      <c r="IM32" s="248"/>
      <c r="IN32" s="248"/>
      <c r="IO32" s="248"/>
      <c r="IP32" s="248"/>
      <c r="IQ32" s="248"/>
      <c r="IR32" s="248"/>
      <c r="IS32" s="248"/>
      <c r="IT32" s="248"/>
      <c r="IU32" s="248"/>
    </row>
    <row r="33" spans="1:255" s="246" customFormat="1" ht="15">
      <c r="A33" s="225">
        <v>25</v>
      </c>
      <c r="B33" s="122" t="s">
        <v>336</v>
      </c>
      <c r="C33" s="61" t="s">
        <v>341</v>
      </c>
      <c r="D33" s="234" t="s">
        <v>389</v>
      </c>
      <c r="E33" s="188" t="s">
        <v>390</v>
      </c>
      <c r="F33" s="188" t="s">
        <v>334</v>
      </c>
      <c r="G33" s="239" t="s">
        <v>272</v>
      </c>
      <c r="H33" s="231" t="s">
        <v>391</v>
      </c>
      <c r="I33" s="188" t="s">
        <v>272</v>
      </c>
      <c r="J33" s="188">
        <v>1991</v>
      </c>
      <c r="K33" s="232" t="s">
        <v>272</v>
      </c>
      <c r="L33" s="194" t="s">
        <v>299</v>
      </c>
      <c r="M33" s="194" t="s">
        <v>300</v>
      </c>
      <c r="N33" s="233" t="s">
        <v>272</v>
      </c>
      <c r="O33" s="233" t="s">
        <v>272</v>
      </c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  <c r="DF33" s="248"/>
      <c r="DG33" s="248"/>
      <c r="DH33" s="248"/>
      <c r="DI33" s="248"/>
      <c r="DJ33" s="248"/>
      <c r="DK33" s="248"/>
      <c r="DL33" s="248"/>
      <c r="DM33" s="248"/>
      <c r="DN33" s="248"/>
      <c r="DO33" s="248"/>
      <c r="DP33" s="248"/>
      <c r="DQ33" s="248"/>
      <c r="DR33" s="248"/>
      <c r="DS33" s="248"/>
      <c r="DT33" s="248"/>
      <c r="DU33" s="248"/>
      <c r="DV33" s="248"/>
      <c r="DW33" s="248"/>
      <c r="DX33" s="248"/>
      <c r="DY33" s="248"/>
      <c r="DZ33" s="248"/>
      <c r="EA33" s="248"/>
      <c r="EB33" s="248"/>
      <c r="EC33" s="248"/>
      <c r="ED33" s="248"/>
      <c r="EE33" s="248"/>
      <c r="EF33" s="248"/>
      <c r="EG33" s="248"/>
      <c r="EH33" s="248"/>
      <c r="EI33" s="248"/>
      <c r="EJ33" s="248"/>
      <c r="EK33" s="248"/>
      <c r="EL33" s="248"/>
      <c r="EM33" s="248"/>
      <c r="EN33" s="248"/>
      <c r="EO33" s="248"/>
      <c r="EP33" s="248"/>
      <c r="EQ33" s="248"/>
      <c r="ER33" s="248"/>
      <c r="ES33" s="248"/>
      <c r="ET33" s="248"/>
      <c r="EU33" s="248"/>
      <c r="EV33" s="248"/>
      <c r="EW33" s="248"/>
      <c r="EX33" s="248"/>
      <c r="EY33" s="248"/>
      <c r="EZ33" s="248"/>
      <c r="FA33" s="248"/>
      <c r="FB33" s="248"/>
      <c r="FC33" s="248"/>
      <c r="FD33" s="248"/>
      <c r="FE33" s="248"/>
      <c r="FF33" s="248"/>
      <c r="FG33" s="248"/>
      <c r="FH33" s="248"/>
      <c r="FI33" s="248"/>
      <c r="FJ33" s="248"/>
      <c r="FK33" s="248"/>
      <c r="FL33" s="248"/>
      <c r="FM33" s="248"/>
      <c r="FN33" s="248"/>
      <c r="FO33" s="248"/>
      <c r="FP33" s="248"/>
      <c r="FQ33" s="248"/>
      <c r="FR33" s="248"/>
      <c r="FS33" s="248"/>
      <c r="FT33" s="248"/>
      <c r="FU33" s="248"/>
      <c r="FV33" s="248"/>
      <c r="FW33" s="248"/>
      <c r="FX33" s="248"/>
      <c r="FY33" s="248"/>
      <c r="FZ33" s="248"/>
      <c r="GA33" s="248"/>
      <c r="GB33" s="248"/>
      <c r="GC33" s="248"/>
      <c r="GD33" s="248"/>
      <c r="GE33" s="248"/>
      <c r="GF33" s="248"/>
      <c r="GG33" s="248"/>
      <c r="GH33" s="248"/>
      <c r="GI33" s="248"/>
      <c r="GJ33" s="248"/>
      <c r="GK33" s="248"/>
      <c r="GL33" s="248"/>
      <c r="GM33" s="248"/>
      <c r="GN33" s="248"/>
      <c r="GO33" s="248"/>
      <c r="GP33" s="248"/>
      <c r="GQ33" s="248"/>
      <c r="GR33" s="248"/>
      <c r="GS33" s="248"/>
      <c r="GT33" s="248"/>
      <c r="GU33" s="248"/>
      <c r="GV33" s="248"/>
      <c r="GW33" s="248"/>
      <c r="GX33" s="248"/>
      <c r="GY33" s="248"/>
      <c r="GZ33" s="248"/>
      <c r="HA33" s="248"/>
      <c r="HB33" s="248"/>
      <c r="HC33" s="248"/>
      <c r="HD33" s="248"/>
      <c r="HE33" s="248"/>
      <c r="HF33" s="248"/>
      <c r="HG33" s="248"/>
      <c r="HH33" s="248"/>
      <c r="HI33" s="248"/>
      <c r="HJ33" s="248"/>
      <c r="HK33" s="248"/>
      <c r="HL33" s="248"/>
      <c r="HM33" s="248"/>
      <c r="HN33" s="248"/>
      <c r="HO33" s="248"/>
      <c r="HP33" s="248"/>
      <c r="HQ33" s="248"/>
      <c r="HR33" s="248"/>
      <c r="HS33" s="248"/>
      <c r="HT33" s="248"/>
      <c r="HU33" s="248"/>
      <c r="HV33" s="248"/>
      <c r="HW33" s="248"/>
      <c r="HX33" s="248"/>
      <c r="HY33" s="248"/>
      <c r="HZ33" s="248"/>
      <c r="IA33" s="248"/>
      <c r="IB33" s="248"/>
      <c r="IC33" s="248"/>
      <c r="ID33" s="248"/>
      <c r="IE33" s="248"/>
      <c r="IF33" s="248"/>
      <c r="IG33" s="248"/>
      <c r="IH33" s="248"/>
      <c r="II33" s="248"/>
      <c r="IJ33" s="248"/>
      <c r="IK33" s="248"/>
      <c r="IL33" s="248"/>
      <c r="IM33" s="248"/>
      <c r="IN33" s="248"/>
      <c r="IO33" s="248"/>
      <c r="IP33" s="248"/>
      <c r="IQ33" s="248"/>
      <c r="IR33" s="248"/>
      <c r="IS33" s="248"/>
      <c r="IT33" s="248"/>
      <c r="IU33" s="248"/>
    </row>
    <row r="34" spans="1:255" s="246" customFormat="1" ht="25.5">
      <c r="A34" s="225">
        <v>26</v>
      </c>
      <c r="B34" s="61" t="s">
        <v>392</v>
      </c>
      <c r="C34" s="61" t="s">
        <v>393</v>
      </c>
      <c r="D34" s="188">
        <v>3545</v>
      </c>
      <c r="E34" s="188" t="s">
        <v>394</v>
      </c>
      <c r="F34" s="188" t="s">
        <v>334</v>
      </c>
      <c r="G34" s="239" t="s">
        <v>272</v>
      </c>
      <c r="H34" s="231" t="s">
        <v>395</v>
      </c>
      <c r="I34" s="188" t="s">
        <v>272</v>
      </c>
      <c r="J34" s="188">
        <v>1992</v>
      </c>
      <c r="K34" s="232" t="s">
        <v>272</v>
      </c>
      <c r="L34" s="194" t="s">
        <v>299</v>
      </c>
      <c r="M34" s="194" t="s">
        <v>300</v>
      </c>
      <c r="N34" s="233" t="s">
        <v>272</v>
      </c>
      <c r="O34" s="233" t="s">
        <v>272</v>
      </c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8"/>
      <c r="ET34" s="248"/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8"/>
      <c r="FF34" s="248"/>
      <c r="FG34" s="248"/>
      <c r="FH34" s="248"/>
      <c r="FI34" s="248"/>
      <c r="FJ34" s="248"/>
      <c r="FK34" s="248"/>
      <c r="FL34" s="248"/>
      <c r="FM34" s="248"/>
      <c r="FN34" s="248"/>
      <c r="FO34" s="248"/>
      <c r="FP34" s="248"/>
      <c r="FQ34" s="248"/>
      <c r="FR34" s="248"/>
      <c r="FS34" s="248"/>
      <c r="FT34" s="248"/>
      <c r="FU34" s="248"/>
      <c r="FV34" s="248"/>
      <c r="FW34" s="248"/>
      <c r="FX34" s="248"/>
      <c r="FY34" s="248"/>
      <c r="FZ34" s="248"/>
      <c r="GA34" s="248"/>
      <c r="GB34" s="248"/>
      <c r="GC34" s="248"/>
      <c r="GD34" s="248"/>
      <c r="GE34" s="248"/>
      <c r="GF34" s="248"/>
      <c r="GG34" s="248"/>
      <c r="GH34" s="248"/>
      <c r="GI34" s="248"/>
      <c r="GJ34" s="248"/>
      <c r="GK34" s="248"/>
      <c r="GL34" s="248"/>
      <c r="GM34" s="248"/>
      <c r="GN34" s="248"/>
      <c r="GO34" s="248"/>
      <c r="GP34" s="248"/>
      <c r="GQ34" s="248"/>
      <c r="GR34" s="248"/>
      <c r="GS34" s="248"/>
      <c r="GT34" s="248"/>
      <c r="GU34" s="248"/>
      <c r="GV34" s="248"/>
      <c r="GW34" s="248"/>
      <c r="GX34" s="248"/>
      <c r="GY34" s="248"/>
      <c r="GZ34" s="248"/>
      <c r="HA34" s="248"/>
      <c r="HB34" s="248"/>
      <c r="HC34" s="248"/>
      <c r="HD34" s="248"/>
      <c r="HE34" s="248"/>
      <c r="HF34" s="248"/>
      <c r="HG34" s="248"/>
      <c r="HH34" s="248"/>
      <c r="HI34" s="248"/>
      <c r="HJ34" s="248"/>
      <c r="HK34" s="248"/>
      <c r="HL34" s="248"/>
      <c r="HM34" s="248"/>
      <c r="HN34" s="248"/>
      <c r="HO34" s="248"/>
      <c r="HP34" s="248"/>
      <c r="HQ34" s="248"/>
      <c r="HR34" s="248"/>
      <c r="HS34" s="248"/>
      <c r="HT34" s="248"/>
      <c r="HU34" s="248"/>
      <c r="HV34" s="248"/>
      <c r="HW34" s="248"/>
      <c r="HX34" s="248"/>
      <c r="HY34" s="248"/>
      <c r="HZ34" s="248"/>
      <c r="IA34" s="248"/>
      <c r="IB34" s="248"/>
      <c r="IC34" s="248"/>
      <c r="ID34" s="248"/>
      <c r="IE34" s="248"/>
      <c r="IF34" s="248"/>
      <c r="IG34" s="248"/>
      <c r="IH34" s="248"/>
      <c r="II34" s="248"/>
      <c r="IJ34" s="248"/>
      <c r="IK34" s="248"/>
      <c r="IL34" s="248"/>
      <c r="IM34" s="248"/>
      <c r="IN34" s="248"/>
      <c r="IO34" s="248"/>
      <c r="IP34" s="248"/>
      <c r="IQ34" s="248"/>
      <c r="IR34" s="248"/>
      <c r="IS34" s="248"/>
      <c r="IT34" s="248"/>
      <c r="IU34" s="248"/>
    </row>
    <row r="35" spans="1:255" s="246" customFormat="1" ht="15">
      <c r="A35" s="225">
        <v>27</v>
      </c>
      <c r="B35" s="122" t="s">
        <v>297</v>
      </c>
      <c r="C35" s="61" t="s">
        <v>400</v>
      </c>
      <c r="D35" s="188" t="s">
        <v>401</v>
      </c>
      <c r="E35" s="188" t="s">
        <v>402</v>
      </c>
      <c r="F35" s="188" t="s">
        <v>318</v>
      </c>
      <c r="G35" s="239">
        <v>1896</v>
      </c>
      <c r="H35" s="231" t="s">
        <v>403</v>
      </c>
      <c r="I35" s="188">
        <v>2</v>
      </c>
      <c r="J35" s="188">
        <v>1996</v>
      </c>
      <c r="K35" s="232" t="s">
        <v>272</v>
      </c>
      <c r="L35" s="194" t="s">
        <v>421</v>
      </c>
      <c r="M35" s="194" t="s">
        <v>422</v>
      </c>
      <c r="N35" s="233" t="s">
        <v>272</v>
      </c>
      <c r="O35" s="233" t="s">
        <v>272</v>
      </c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  <c r="DN35" s="248"/>
      <c r="DO35" s="248"/>
      <c r="DP35" s="248"/>
      <c r="DQ35" s="248"/>
      <c r="DR35" s="248"/>
      <c r="DS35" s="248"/>
      <c r="DT35" s="248"/>
      <c r="DU35" s="248"/>
      <c r="DV35" s="248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8"/>
      <c r="EH35" s="248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8"/>
      <c r="ET35" s="248"/>
      <c r="EU35" s="248"/>
      <c r="EV35" s="248"/>
      <c r="EW35" s="248"/>
      <c r="EX35" s="248"/>
      <c r="EY35" s="248"/>
      <c r="EZ35" s="248"/>
      <c r="FA35" s="248"/>
      <c r="FB35" s="248"/>
      <c r="FC35" s="248"/>
      <c r="FD35" s="248"/>
      <c r="FE35" s="248"/>
      <c r="FF35" s="248"/>
      <c r="FG35" s="248"/>
      <c r="FH35" s="248"/>
      <c r="FI35" s="248"/>
      <c r="FJ35" s="248"/>
      <c r="FK35" s="248"/>
      <c r="FL35" s="248"/>
      <c r="FM35" s="248"/>
      <c r="FN35" s="248"/>
      <c r="FO35" s="248"/>
      <c r="FP35" s="248"/>
      <c r="FQ35" s="248"/>
      <c r="FR35" s="248"/>
      <c r="FS35" s="248"/>
      <c r="FT35" s="248"/>
      <c r="FU35" s="248"/>
      <c r="FV35" s="248"/>
      <c r="FW35" s="248"/>
      <c r="FX35" s="248"/>
      <c r="FY35" s="248"/>
      <c r="FZ35" s="248"/>
      <c r="GA35" s="248"/>
      <c r="GB35" s="248"/>
      <c r="GC35" s="248"/>
      <c r="GD35" s="248"/>
      <c r="GE35" s="248"/>
      <c r="GF35" s="248"/>
      <c r="GG35" s="248"/>
      <c r="GH35" s="248"/>
      <c r="GI35" s="248"/>
      <c r="GJ35" s="248"/>
      <c r="GK35" s="248"/>
      <c r="GL35" s="248"/>
      <c r="GM35" s="248"/>
      <c r="GN35" s="248"/>
      <c r="GO35" s="248"/>
      <c r="GP35" s="248"/>
      <c r="GQ35" s="248"/>
      <c r="GR35" s="248"/>
      <c r="GS35" s="248"/>
      <c r="GT35" s="248"/>
      <c r="GU35" s="248"/>
      <c r="GV35" s="248"/>
      <c r="GW35" s="248"/>
      <c r="GX35" s="248"/>
      <c r="GY35" s="248"/>
      <c r="GZ35" s="248"/>
      <c r="HA35" s="248"/>
      <c r="HB35" s="248"/>
      <c r="HC35" s="248"/>
      <c r="HD35" s="248"/>
      <c r="HE35" s="248"/>
      <c r="HF35" s="248"/>
      <c r="HG35" s="248"/>
      <c r="HH35" s="248"/>
      <c r="HI35" s="248"/>
      <c r="HJ35" s="248"/>
      <c r="HK35" s="248"/>
      <c r="HL35" s="248"/>
      <c r="HM35" s="248"/>
      <c r="HN35" s="248"/>
      <c r="HO35" s="248"/>
      <c r="HP35" s="248"/>
      <c r="HQ35" s="248"/>
      <c r="HR35" s="248"/>
      <c r="HS35" s="248"/>
      <c r="HT35" s="248"/>
      <c r="HU35" s="248"/>
      <c r="HV35" s="248"/>
      <c r="HW35" s="248"/>
      <c r="HX35" s="248"/>
      <c r="HY35" s="248"/>
      <c r="HZ35" s="248"/>
      <c r="IA35" s="248"/>
      <c r="IB35" s="248"/>
      <c r="IC35" s="248"/>
      <c r="ID35" s="248"/>
      <c r="IE35" s="248"/>
      <c r="IF35" s="248"/>
      <c r="IG35" s="248"/>
      <c r="IH35" s="248"/>
      <c r="II35" s="248"/>
      <c r="IJ35" s="248"/>
      <c r="IK35" s="248"/>
      <c r="IL35" s="248"/>
      <c r="IM35" s="248"/>
      <c r="IN35" s="248"/>
      <c r="IO35" s="248"/>
      <c r="IP35" s="248"/>
      <c r="IQ35" s="248"/>
      <c r="IR35" s="248"/>
      <c r="IS35" s="248"/>
      <c r="IT35" s="248"/>
      <c r="IU35" s="248"/>
    </row>
    <row r="36" spans="1:255" s="246" customFormat="1" ht="15">
      <c r="A36" s="225">
        <v>28</v>
      </c>
      <c r="B36" s="122" t="s">
        <v>404</v>
      </c>
      <c r="C36" s="61" t="s">
        <v>405</v>
      </c>
      <c r="D36" s="188" t="s">
        <v>406</v>
      </c>
      <c r="E36" s="188" t="s">
        <v>407</v>
      </c>
      <c r="F36" s="188" t="s">
        <v>318</v>
      </c>
      <c r="G36" s="239">
        <v>6692</v>
      </c>
      <c r="H36" s="231" t="s">
        <v>408</v>
      </c>
      <c r="I36" s="188">
        <v>3</v>
      </c>
      <c r="J36" s="188">
        <v>2009</v>
      </c>
      <c r="K36" s="232" t="s">
        <v>272</v>
      </c>
      <c r="L36" s="194" t="s">
        <v>430</v>
      </c>
      <c r="M36" s="194" t="s">
        <v>431</v>
      </c>
      <c r="N36" s="233" t="s">
        <v>272</v>
      </c>
      <c r="O36" s="233" t="s">
        <v>272</v>
      </c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  <c r="DN36" s="248"/>
      <c r="DO36" s="248"/>
      <c r="DP36" s="248"/>
      <c r="DQ36" s="248"/>
      <c r="DR36" s="248"/>
      <c r="DS36" s="248"/>
      <c r="DT36" s="248"/>
      <c r="DU36" s="248"/>
      <c r="DV36" s="248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8"/>
      <c r="EH36" s="248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8"/>
      <c r="ET36" s="248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  <c r="FE36" s="248"/>
      <c r="FF36" s="248"/>
      <c r="FG36" s="248"/>
      <c r="FH36" s="248"/>
      <c r="FI36" s="248"/>
      <c r="FJ36" s="248"/>
      <c r="FK36" s="248"/>
      <c r="FL36" s="248"/>
      <c r="FM36" s="248"/>
      <c r="FN36" s="248"/>
      <c r="FO36" s="248"/>
      <c r="FP36" s="248"/>
      <c r="FQ36" s="248"/>
      <c r="FR36" s="248"/>
      <c r="FS36" s="248"/>
      <c r="FT36" s="248"/>
      <c r="FU36" s="248"/>
      <c r="FV36" s="248"/>
      <c r="FW36" s="248"/>
      <c r="FX36" s="248"/>
      <c r="FY36" s="248"/>
      <c r="FZ36" s="248"/>
      <c r="GA36" s="248"/>
      <c r="GB36" s="248"/>
      <c r="GC36" s="248"/>
      <c r="GD36" s="248"/>
      <c r="GE36" s="248"/>
      <c r="GF36" s="248"/>
      <c r="GG36" s="248"/>
      <c r="GH36" s="248"/>
      <c r="GI36" s="248"/>
      <c r="GJ36" s="248"/>
      <c r="GK36" s="248"/>
      <c r="GL36" s="248"/>
      <c r="GM36" s="248"/>
      <c r="GN36" s="248"/>
      <c r="GO36" s="248"/>
      <c r="GP36" s="248"/>
      <c r="GQ36" s="248"/>
      <c r="GR36" s="248"/>
      <c r="GS36" s="248"/>
      <c r="GT36" s="248"/>
      <c r="GU36" s="248"/>
      <c r="GV36" s="248"/>
      <c r="GW36" s="248"/>
      <c r="GX36" s="248"/>
      <c r="GY36" s="248"/>
      <c r="GZ36" s="248"/>
      <c r="HA36" s="248"/>
      <c r="HB36" s="248"/>
      <c r="HC36" s="248"/>
      <c r="HD36" s="248"/>
      <c r="HE36" s="248"/>
      <c r="HF36" s="248"/>
      <c r="HG36" s="248"/>
      <c r="HH36" s="248"/>
      <c r="HI36" s="248"/>
      <c r="HJ36" s="248"/>
      <c r="HK36" s="248"/>
      <c r="HL36" s="248"/>
      <c r="HM36" s="248"/>
      <c r="HN36" s="248"/>
      <c r="HO36" s="248"/>
      <c r="HP36" s="248"/>
      <c r="HQ36" s="248"/>
      <c r="HR36" s="248"/>
      <c r="HS36" s="248"/>
      <c r="HT36" s="248"/>
      <c r="HU36" s="248"/>
      <c r="HV36" s="248"/>
      <c r="HW36" s="248"/>
      <c r="HX36" s="248"/>
      <c r="HY36" s="248"/>
      <c r="HZ36" s="248"/>
      <c r="IA36" s="248"/>
      <c r="IB36" s="248"/>
      <c r="IC36" s="248"/>
      <c r="ID36" s="248"/>
      <c r="IE36" s="248"/>
      <c r="IF36" s="248"/>
      <c r="IG36" s="248"/>
      <c r="IH36" s="248"/>
      <c r="II36" s="248"/>
      <c r="IJ36" s="248"/>
      <c r="IK36" s="248"/>
      <c r="IL36" s="248"/>
      <c r="IM36" s="248"/>
      <c r="IN36" s="248"/>
      <c r="IO36" s="248"/>
      <c r="IP36" s="248"/>
      <c r="IQ36" s="248"/>
      <c r="IR36" s="248"/>
      <c r="IS36" s="248"/>
      <c r="IT36" s="248"/>
      <c r="IU36" s="248"/>
    </row>
    <row r="37" spans="1:255" s="246" customFormat="1" ht="17.25" customHeight="1">
      <c r="A37" s="225">
        <v>29</v>
      </c>
      <c r="B37" s="122" t="s">
        <v>409</v>
      </c>
      <c r="C37" s="61">
        <v>65115</v>
      </c>
      <c r="D37" s="188" t="s">
        <v>410</v>
      </c>
      <c r="E37" s="188" t="s">
        <v>411</v>
      </c>
      <c r="F37" s="188" t="s">
        <v>318</v>
      </c>
      <c r="G37" s="239">
        <v>10850</v>
      </c>
      <c r="H37" s="231" t="s">
        <v>412</v>
      </c>
      <c r="I37" s="188">
        <v>3</v>
      </c>
      <c r="J37" s="188">
        <v>1999</v>
      </c>
      <c r="K37" s="232" t="s">
        <v>272</v>
      </c>
      <c r="L37" s="194" t="s">
        <v>428</v>
      </c>
      <c r="M37" s="194" t="s">
        <v>429</v>
      </c>
      <c r="N37" s="233" t="s">
        <v>272</v>
      </c>
      <c r="O37" s="233" t="s">
        <v>272</v>
      </c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8"/>
      <c r="DJ37" s="248"/>
      <c r="DK37" s="248"/>
      <c r="DL37" s="248"/>
      <c r="DM37" s="248"/>
      <c r="DN37" s="248"/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248"/>
      <c r="EB37" s="248"/>
      <c r="EC37" s="248"/>
      <c r="ED37" s="248"/>
      <c r="EE37" s="248"/>
      <c r="EF37" s="248"/>
      <c r="EG37" s="248"/>
      <c r="EH37" s="248"/>
      <c r="EI37" s="248"/>
      <c r="EJ37" s="248"/>
      <c r="EK37" s="248"/>
      <c r="EL37" s="248"/>
      <c r="EM37" s="248"/>
      <c r="EN37" s="248"/>
      <c r="EO37" s="248"/>
      <c r="EP37" s="248"/>
      <c r="EQ37" s="248"/>
      <c r="ER37" s="248"/>
      <c r="ES37" s="248"/>
      <c r="ET37" s="248"/>
      <c r="EU37" s="248"/>
      <c r="EV37" s="248"/>
      <c r="EW37" s="248"/>
      <c r="EX37" s="248"/>
      <c r="EY37" s="248"/>
      <c r="EZ37" s="248"/>
      <c r="FA37" s="248"/>
      <c r="FB37" s="248"/>
      <c r="FC37" s="248"/>
      <c r="FD37" s="248"/>
      <c r="FE37" s="248"/>
      <c r="FF37" s="248"/>
      <c r="FG37" s="248"/>
      <c r="FH37" s="248"/>
      <c r="FI37" s="248"/>
      <c r="FJ37" s="248"/>
      <c r="FK37" s="248"/>
      <c r="FL37" s="248"/>
      <c r="FM37" s="248"/>
      <c r="FN37" s="248"/>
      <c r="FO37" s="248"/>
      <c r="FP37" s="248"/>
      <c r="FQ37" s="248"/>
      <c r="FR37" s="248"/>
      <c r="FS37" s="248"/>
      <c r="FT37" s="248"/>
      <c r="FU37" s="248"/>
      <c r="FV37" s="248"/>
      <c r="FW37" s="248"/>
      <c r="FX37" s="248"/>
      <c r="FY37" s="248"/>
      <c r="FZ37" s="248"/>
      <c r="GA37" s="248"/>
      <c r="GB37" s="248"/>
      <c r="GC37" s="248"/>
      <c r="GD37" s="248"/>
      <c r="GE37" s="248"/>
      <c r="GF37" s="248"/>
      <c r="GG37" s="248"/>
      <c r="GH37" s="248"/>
      <c r="GI37" s="248"/>
      <c r="GJ37" s="248"/>
      <c r="GK37" s="248"/>
      <c r="GL37" s="248"/>
      <c r="GM37" s="248"/>
      <c r="GN37" s="248"/>
      <c r="GO37" s="248"/>
      <c r="GP37" s="248"/>
      <c r="GQ37" s="248"/>
      <c r="GR37" s="248"/>
      <c r="GS37" s="248"/>
      <c r="GT37" s="248"/>
      <c r="GU37" s="248"/>
      <c r="GV37" s="248"/>
      <c r="GW37" s="248"/>
      <c r="GX37" s="248"/>
      <c r="GY37" s="248"/>
      <c r="GZ37" s="248"/>
      <c r="HA37" s="248"/>
      <c r="HB37" s="248"/>
      <c r="HC37" s="248"/>
      <c r="HD37" s="248"/>
      <c r="HE37" s="248"/>
      <c r="HF37" s="248"/>
      <c r="HG37" s="248"/>
      <c r="HH37" s="248"/>
      <c r="HI37" s="248"/>
      <c r="HJ37" s="248"/>
      <c r="HK37" s="248"/>
      <c r="HL37" s="248"/>
      <c r="HM37" s="248"/>
      <c r="HN37" s="248"/>
      <c r="HO37" s="248"/>
      <c r="HP37" s="248"/>
      <c r="HQ37" s="248"/>
      <c r="HR37" s="248"/>
      <c r="HS37" s="248"/>
      <c r="HT37" s="248"/>
      <c r="HU37" s="248"/>
      <c r="HV37" s="248"/>
      <c r="HW37" s="248"/>
      <c r="HX37" s="248"/>
      <c r="HY37" s="248"/>
      <c r="HZ37" s="248"/>
      <c r="IA37" s="248"/>
      <c r="IB37" s="248"/>
      <c r="IC37" s="248"/>
      <c r="ID37" s="248"/>
      <c r="IE37" s="248"/>
      <c r="IF37" s="248"/>
      <c r="IG37" s="248"/>
      <c r="IH37" s="248"/>
      <c r="II37" s="248"/>
      <c r="IJ37" s="248"/>
      <c r="IK37" s="248"/>
      <c r="IL37" s="248"/>
      <c r="IM37" s="248"/>
      <c r="IN37" s="248"/>
      <c r="IO37" s="248"/>
      <c r="IP37" s="248"/>
      <c r="IQ37" s="248"/>
      <c r="IR37" s="248"/>
      <c r="IS37" s="248"/>
      <c r="IT37" s="248"/>
      <c r="IU37" s="248"/>
    </row>
    <row r="38" spans="1:15" ht="14.25" customHeight="1">
      <c r="A38" s="17">
        <v>30</v>
      </c>
      <c r="B38" s="250" t="s">
        <v>457</v>
      </c>
      <c r="C38" s="27" t="s">
        <v>458</v>
      </c>
      <c r="D38" s="173" t="s">
        <v>459</v>
      </c>
      <c r="E38" s="17" t="s">
        <v>460</v>
      </c>
      <c r="F38" s="17" t="s">
        <v>379</v>
      </c>
      <c r="G38" s="17">
        <v>6450</v>
      </c>
      <c r="H38" s="17"/>
      <c r="I38" s="17">
        <v>43</v>
      </c>
      <c r="J38" s="17">
        <v>2003</v>
      </c>
      <c r="K38" s="249" t="s">
        <v>272</v>
      </c>
      <c r="L38" s="17" t="s">
        <v>461</v>
      </c>
      <c r="M38" s="17" t="s">
        <v>462</v>
      </c>
      <c r="N38" s="249" t="s">
        <v>272</v>
      </c>
      <c r="O38" s="249" t="s">
        <v>272</v>
      </c>
    </row>
  </sheetData>
  <sheetProtection/>
  <mergeCells count="16">
    <mergeCell ref="A17:O17"/>
    <mergeCell ref="A7:O7"/>
    <mergeCell ref="J4:J6"/>
    <mergeCell ref="K4:K6"/>
    <mergeCell ref="L4:M5"/>
    <mergeCell ref="N4:O5"/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9.421875" style="3" customWidth="1"/>
    <col min="2" max="2" width="14.00390625" style="3" customWidth="1"/>
    <col min="3" max="3" width="17.28125" style="214" customWidth="1"/>
    <col min="4" max="4" width="38.28125" style="4" customWidth="1"/>
    <col min="5" max="16384" width="9.140625" style="3" customWidth="1"/>
  </cols>
  <sheetData>
    <row r="1" ht="12.75">
      <c r="D1" s="184" t="s">
        <v>280</v>
      </c>
    </row>
    <row r="2" spans="1:4" ht="12.75">
      <c r="A2" s="205"/>
      <c r="B2" s="205"/>
      <c r="C2" s="206"/>
      <c r="D2" s="207"/>
    </row>
    <row r="3" spans="1:4" ht="21.75" customHeight="1">
      <c r="A3" s="311" t="s">
        <v>275</v>
      </c>
      <c r="B3" s="311"/>
      <c r="C3" s="311"/>
      <c r="D3" s="311"/>
    </row>
    <row r="4" spans="1:4" ht="38.25">
      <c r="A4" s="216" t="s">
        <v>276</v>
      </c>
      <c r="B4" s="216" t="s">
        <v>277</v>
      </c>
      <c r="C4" s="208" t="s">
        <v>278</v>
      </c>
      <c r="D4" s="216" t="s">
        <v>279</v>
      </c>
    </row>
    <row r="5" spans="1:4" ht="41.25" customHeight="1">
      <c r="A5" s="315">
        <v>2015</v>
      </c>
      <c r="B5" s="194">
        <v>1</v>
      </c>
      <c r="C5" s="238">
        <v>7626</v>
      </c>
      <c r="D5" s="194" t="s">
        <v>464</v>
      </c>
    </row>
    <row r="6" spans="1:4" ht="41.25" customHeight="1">
      <c r="A6" s="316"/>
      <c r="B6" s="194">
        <v>1</v>
      </c>
      <c r="C6" s="238">
        <v>2250</v>
      </c>
      <c r="D6" s="194" t="s">
        <v>465</v>
      </c>
    </row>
    <row r="7" spans="1:4" ht="41.25" customHeight="1">
      <c r="A7" s="316"/>
      <c r="B7" s="194">
        <v>2</v>
      </c>
      <c r="C7" s="238">
        <f>1794.57+421.41</f>
        <v>2215.98</v>
      </c>
      <c r="D7" s="194" t="s">
        <v>463</v>
      </c>
    </row>
    <row r="8" spans="1:4" ht="41.25" customHeight="1">
      <c r="A8" s="317"/>
      <c r="B8" s="194">
        <v>1</v>
      </c>
      <c r="C8" s="238">
        <v>450</v>
      </c>
      <c r="D8" s="194" t="s">
        <v>466</v>
      </c>
    </row>
    <row r="9" spans="1:4" ht="39.75" customHeight="1">
      <c r="A9" s="209">
        <v>2014</v>
      </c>
      <c r="B9" s="233">
        <v>1</v>
      </c>
      <c r="C9" s="251">
        <v>3967.98</v>
      </c>
      <c r="D9" s="233" t="s">
        <v>464</v>
      </c>
    </row>
    <row r="10" spans="1:4" ht="39.75" customHeight="1">
      <c r="A10" s="314">
        <v>2013</v>
      </c>
      <c r="B10" s="252">
        <v>3</v>
      </c>
      <c r="C10" s="251">
        <f>209.57+1333.86+100</f>
        <v>1643.4299999999998</v>
      </c>
      <c r="D10" s="233" t="s">
        <v>463</v>
      </c>
    </row>
    <row r="11" spans="1:4" ht="39.75" customHeight="1">
      <c r="A11" s="314"/>
      <c r="B11" s="31">
        <v>2</v>
      </c>
      <c r="C11" s="253">
        <f>3470+1191</f>
        <v>4661</v>
      </c>
      <c r="D11" s="254" t="s">
        <v>466</v>
      </c>
    </row>
    <row r="12" spans="1:4" ht="12.75" customHeight="1">
      <c r="A12" s="210"/>
      <c r="B12" s="7"/>
      <c r="C12" s="211"/>
      <c r="D12" s="212"/>
    </row>
    <row r="13" spans="1:4" ht="12.75" customHeight="1">
      <c r="A13" s="210"/>
      <c r="B13" s="7"/>
      <c r="C13" s="211"/>
      <c r="D13" s="212"/>
    </row>
    <row r="14" spans="1:4" ht="12.75" customHeight="1">
      <c r="A14" s="210"/>
      <c r="B14" s="7"/>
      <c r="C14" s="211"/>
      <c r="D14" s="212"/>
    </row>
    <row r="15" spans="1:4" ht="12.75" customHeight="1">
      <c r="A15" s="210"/>
      <c r="B15" s="7"/>
      <c r="C15" s="211"/>
      <c r="D15" s="212"/>
    </row>
    <row r="16" spans="1:4" ht="12.75" customHeight="1">
      <c r="A16" s="210"/>
      <c r="B16" s="7"/>
      <c r="C16" s="211"/>
      <c r="D16" s="212"/>
    </row>
    <row r="17" spans="1:4" ht="12.75" customHeight="1">
      <c r="A17" s="210"/>
      <c r="B17" s="7"/>
      <c r="C17" s="211"/>
      <c r="D17" s="212"/>
    </row>
    <row r="18" spans="1:4" ht="12.75" customHeight="1">
      <c r="A18" s="210"/>
      <c r="B18" s="7"/>
      <c r="C18" s="211"/>
      <c r="D18" s="212"/>
    </row>
    <row r="19" spans="1:4" ht="12.75" customHeight="1">
      <c r="A19" s="210"/>
      <c r="B19" s="7"/>
      <c r="C19" s="211"/>
      <c r="D19" s="212"/>
    </row>
    <row r="20" spans="1:4" ht="12.75" customHeight="1">
      <c r="A20" s="210"/>
      <c r="B20" s="7"/>
      <c r="C20" s="211"/>
      <c r="D20" s="212"/>
    </row>
    <row r="21" spans="1:4" ht="12.75" customHeight="1">
      <c r="A21" s="210"/>
      <c r="B21" s="7"/>
      <c r="C21" s="211"/>
      <c r="D21" s="212"/>
    </row>
    <row r="22" spans="1:4" ht="12.75" customHeight="1">
      <c r="A22" s="210"/>
      <c r="B22" s="7"/>
      <c r="C22" s="211"/>
      <c r="D22" s="212"/>
    </row>
    <row r="23" spans="1:4" ht="12.75" customHeight="1">
      <c r="A23" s="210"/>
      <c r="B23" s="7"/>
      <c r="C23" s="211"/>
      <c r="D23" s="212"/>
    </row>
    <row r="24" spans="1:4" ht="12.75" customHeight="1">
      <c r="A24" s="210"/>
      <c r="B24" s="7"/>
      <c r="C24" s="211"/>
      <c r="D24" s="212"/>
    </row>
    <row r="25" spans="1:4" ht="12.75" customHeight="1">
      <c r="A25" s="210"/>
      <c r="B25" s="7"/>
      <c r="C25" s="211"/>
      <c r="D25" s="212"/>
    </row>
    <row r="26" spans="1:4" ht="12.75" customHeight="1">
      <c r="A26" s="210"/>
      <c r="B26" s="7"/>
      <c r="C26" s="211"/>
      <c r="D26" s="212"/>
    </row>
    <row r="27" spans="1:4" ht="12.75" customHeight="1">
      <c r="A27" s="210"/>
      <c r="B27" s="7"/>
      <c r="C27" s="211"/>
      <c r="D27" s="212"/>
    </row>
    <row r="28" spans="1:4" ht="12.75" customHeight="1">
      <c r="A28" s="210"/>
      <c r="B28" s="7"/>
      <c r="C28" s="211"/>
      <c r="D28" s="212"/>
    </row>
    <row r="29" spans="1:4" ht="12.75" customHeight="1">
      <c r="A29" s="210"/>
      <c r="B29" s="7"/>
      <c r="C29" s="211"/>
      <c r="D29" s="212"/>
    </row>
    <row r="30" spans="1:4" ht="12.75" customHeight="1">
      <c r="A30" s="210"/>
      <c r="B30" s="7"/>
      <c r="C30" s="211"/>
      <c r="D30" s="312"/>
    </row>
    <row r="31" spans="1:4" ht="12.75" customHeight="1">
      <c r="A31" s="210"/>
      <c r="B31" s="7"/>
      <c r="C31" s="211"/>
      <c r="D31" s="312"/>
    </row>
    <row r="32" spans="1:4" ht="12.75" customHeight="1">
      <c r="A32" s="210"/>
      <c r="B32" s="7"/>
      <c r="C32" s="211"/>
      <c r="D32" s="312"/>
    </row>
    <row r="33" spans="1:4" ht="12.75" customHeight="1">
      <c r="A33" s="210"/>
      <c r="B33" s="7"/>
      <c r="C33" s="211"/>
      <c r="D33" s="212"/>
    </row>
    <row r="34" spans="1:4" ht="12.75" customHeight="1">
      <c r="A34" s="210"/>
      <c r="B34" s="7"/>
      <c r="C34" s="211"/>
      <c r="D34" s="212"/>
    </row>
    <row r="35" spans="1:4" ht="12.75" customHeight="1">
      <c r="A35" s="210"/>
      <c r="B35" s="7"/>
      <c r="C35" s="211"/>
      <c r="D35" s="212"/>
    </row>
    <row r="36" spans="1:4" ht="12.75" customHeight="1">
      <c r="A36" s="210"/>
      <c r="B36" s="7"/>
      <c r="C36" s="211"/>
      <c r="D36" s="212"/>
    </row>
    <row r="37" spans="1:4" ht="12.75" customHeight="1">
      <c r="A37" s="210"/>
      <c r="B37" s="7"/>
      <c r="C37" s="211"/>
      <c r="D37" s="212"/>
    </row>
    <row r="38" spans="1:4" ht="12.75" customHeight="1">
      <c r="A38" s="210"/>
      <c r="B38" s="7"/>
      <c r="C38" s="211"/>
      <c r="D38" s="313"/>
    </row>
    <row r="39" spans="1:4" ht="12.75" customHeight="1">
      <c r="A39" s="210"/>
      <c r="B39" s="7"/>
      <c r="C39" s="211"/>
      <c r="D39" s="313"/>
    </row>
    <row r="40" spans="1:4" ht="12.75" customHeight="1">
      <c r="A40" s="210"/>
      <c r="B40" s="7"/>
      <c r="C40" s="211"/>
      <c r="D40" s="313"/>
    </row>
    <row r="41" spans="1:4" ht="12.75" customHeight="1">
      <c r="A41" s="210"/>
      <c r="B41" s="7"/>
      <c r="C41" s="211"/>
      <c r="D41" s="212"/>
    </row>
    <row r="42" spans="1:4" ht="12.75" customHeight="1">
      <c r="A42" s="210"/>
      <c r="B42" s="7"/>
      <c r="C42" s="211"/>
      <c r="D42" s="212"/>
    </row>
    <row r="43" spans="1:4" ht="12.75" customHeight="1">
      <c r="A43" s="210"/>
      <c r="B43" s="7"/>
      <c r="C43" s="211"/>
      <c r="D43" s="212"/>
    </row>
    <row r="44" spans="1:4" ht="12.75" customHeight="1">
      <c r="A44" s="210"/>
      <c r="B44" s="7"/>
      <c r="C44" s="211"/>
      <c r="D44" s="212"/>
    </row>
    <row r="45" spans="1:4" ht="12.75">
      <c r="A45" s="213"/>
      <c r="B45"/>
      <c r="D45" s="3"/>
    </row>
    <row r="46" spans="1:4" ht="12.75">
      <c r="A46" s="213"/>
      <c r="B46"/>
      <c r="D46" s="3"/>
    </row>
    <row r="47" spans="1:4" ht="12.75">
      <c r="A47"/>
      <c r="B47" s="215"/>
      <c r="D47" s="3"/>
    </row>
    <row r="48" spans="1:2" ht="12.75">
      <c r="A48"/>
      <c r="B48" s="215"/>
    </row>
    <row r="49" spans="1:2" ht="12.75">
      <c r="A49" s="213"/>
      <c r="B49"/>
    </row>
    <row r="50" spans="1:2" ht="12.75">
      <c r="A50"/>
      <c r="B50" s="215"/>
    </row>
  </sheetData>
  <sheetProtection/>
  <mergeCells count="5">
    <mergeCell ref="A3:D3"/>
    <mergeCell ref="D30:D32"/>
    <mergeCell ref="D38:D40"/>
    <mergeCell ref="A10:A11"/>
    <mergeCell ref="A5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Urząd Miejski</cp:lastModifiedBy>
  <cp:lastPrinted>2015-11-02T07:30:47Z</cp:lastPrinted>
  <dcterms:created xsi:type="dcterms:W3CDTF">2003-03-13T10:23:20Z</dcterms:created>
  <dcterms:modified xsi:type="dcterms:W3CDTF">2015-12-15T15:47:38Z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