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56" windowWidth="11610" windowHeight="10185" tabRatio="700" activeTab="0"/>
  </bookViews>
  <sheets>
    <sheet name="budynki" sheetId="1" r:id="rId1"/>
    <sheet name="elektronika" sheetId="2" r:id="rId2"/>
    <sheet name="środki trwałe" sheetId="3" r:id="rId3"/>
    <sheet name="pojazdy" sheetId="4" r:id="rId4"/>
    <sheet name="szkody" sheetId="5" r:id="rId5"/>
  </sheets>
  <definedNames>
    <definedName name="_xlnm.Print_Area" localSheetId="0">'budynki'!$A$1:$H$101</definedName>
    <definedName name="_xlnm.Print_Area" localSheetId="1">'elektronika'!$A$1:$D$141</definedName>
    <definedName name="_xlnm.Print_Area" localSheetId="2">'środki trwałe'!$A$1:$D$16</definedName>
  </definedNames>
  <calcPr fullCalcOnLoad="1"/>
</workbook>
</file>

<file path=xl/sharedStrings.xml><?xml version="1.0" encoding="utf-8"?>
<sst xmlns="http://schemas.openxmlformats.org/spreadsheetml/2006/main" count="746" uniqueCount="460">
  <si>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</si>
  <si>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</si>
  <si>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</si>
  <si>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</si>
  <si>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</si>
  <si>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</si>
  <si>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</si>
  <si>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</si>
  <si>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</si>
  <si>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</si>
  <si>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</si>
  <si>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</si>
  <si>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</si>
  <si>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2.</t>
  </si>
  <si>
    <t>3.</t>
  </si>
  <si>
    <t>4.</t>
  </si>
  <si>
    <t>6.</t>
  </si>
  <si>
    <t>Wykaz sprzętu elektronicznego przenośnego</t>
  </si>
  <si>
    <t xml:space="preserve"> </t>
  </si>
  <si>
    <t>Nazwa jednostki</t>
  </si>
  <si>
    <t>zbiory biblioteczne</t>
  </si>
  <si>
    <t>str. 22</t>
  </si>
  <si>
    <t xml:space="preserve">5. </t>
  </si>
  <si>
    <t>Urząd Miejski</t>
  </si>
  <si>
    <t>Pawilon sportowy + trybuny</t>
  </si>
  <si>
    <t>Gaśnice</t>
  </si>
  <si>
    <t>Konstrukcja murowana, pokrycie dachowe- papa</t>
  </si>
  <si>
    <t>Kamieńsk, ul. Sportowa 10</t>
  </si>
  <si>
    <t>Instalacje solarne na budynku sportowym w Kamieńsku</t>
  </si>
  <si>
    <t>Kamieńsku, ul. Sportowa 10</t>
  </si>
  <si>
    <t>Świetlica wiejska w Ochocicach</t>
  </si>
  <si>
    <t>Konstrukcja murowana, pokrycie dachowe- blacha</t>
  </si>
  <si>
    <t>Ochocice 85a</t>
  </si>
  <si>
    <t>Świetlica wiejska w Aleksandrowie</t>
  </si>
  <si>
    <t xml:space="preserve">Aleksandrów </t>
  </si>
  <si>
    <t>Świetlica w Gałkowicach Starych</t>
  </si>
  <si>
    <t>Gałkowice Stare</t>
  </si>
  <si>
    <t>Świetlica w Barczkowicach</t>
  </si>
  <si>
    <t>Barczkowice, ul. Słoneczna 1</t>
  </si>
  <si>
    <t>Świetlica w Koźniewicach</t>
  </si>
  <si>
    <t>rozb.2014r.</t>
  </si>
  <si>
    <t>gaśnice</t>
  </si>
  <si>
    <t>konstrukcja murowana, pokrycie dachowe blacha</t>
  </si>
  <si>
    <t>Koźniewice, dz. 826, 827</t>
  </si>
  <si>
    <t>Budynek stacji wodociąg.  K-sk</t>
  </si>
  <si>
    <t>Kamieńsk</t>
  </si>
  <si>
    <t>Budynek stacji wodoc.Włodzimierz</t>
  </si>
  <si>
    <t>Włodzimierz</t>
  </si>
  <si>
    <t>Budynek murowany i gosp.Danielów</t>
  </si>
  <si>
    <t>Danielów</t>
  </si>
  <si>
    <t>Budynek użytkowy na Placu Wolności</t>
  </si>
  <si>
    <t xml:space="preserve">Kamieńsk, ul. Plac Wolności działka 35 ob. 5 K-sk </t>
  </si>
  <si>
    <t>Budynek socjalny na targowicy</t>
  </si>
  <si>
    <t xml:space="preserve">Gaśnice, alarm </t>
  </si>
  <si>
    <t xml:space="preserve">Kamieńsk, ul. Kościuszki </t>
  </si>
  <si>
    <t>Dom Strażaka i Dom Ludowy</t>
  </si>
  <si>
    <t>Kamieńsk, ul. Konopnickiej 1</t>
  </si>
  <si>
    <t>Budynek mieszkalny Barczkowice</t>
  </si>
  <si>
    <t>Konstrukcja drewniana, pokrycie dachowe- papa</t>
  </si>
  <si>
    <t xml:space="preserve">Barczkowice </t>
  </si>
  <si>
    <t xml:space="preserve">Huta Porajska </t>
  </si>
  <si>
    <t>Budynek Napoleonów</t>
  </si>
  <si>
    <t>Napoleonów</t>
  </si>
  <si>
    <t>Budynek szkolny w Danielowie</t>
  </si>
  <si>
    <t>Huta Porajska 2</t>
  </si>
  <si>
    <t>Budynek szkoły w Szpinalowie</t>
  </si>
  <si>
    <t>Szpinalów 5</t>
  </si>
  <si>
    <t>Budynek w Szpinalowie</t>
  </si>
  <si>
    <t>Szpinalów</t>
  </si>
  <si>
    <t>Budynek komunalny po komisar.</t>
  </si>
  <si>
    <t>Kamieńsk, ul. Głowackiego 1</t>
  </si>
  <si>
    <t>Sklep w Gorzędowie</t>
  </si>
  <si>
    <t>Gaśnica</t>
  </si>
  <si>
    <t xml:space="preserve">Gorzędów,ul.Mickiewicza 1  </t>
  </si>
  <si>
    <t>Budynek Urzędu</t>
  </si>
  <si>
    <t xml:space="preserve">Kraty w oknach, alarm, gaśnice </t>
  </si>
  <si>
    <t>Kamieńsk, ul. Wieluńska 50</t>
  </si>
  <si>
    <t>Budynek apteki</t>
  </si>
  <si>
    <t>Kamieńsk, ul. Wieluńska 24</t>
  </si>
  <si>
    <t>Budynek Komisariatu Policji</t>
  </si>
  <si>
    <t>Kamieńsk, ul. Ludowa 24</t>
  </si>
  <si>
    <t>Budynek gospodarczy – stadion</t>
  </si>
  <si>
    <t xml:space="preserve">Kamieńsk, ul. Sportowa </t>
  </si>
  <si>
    <t>Budynek LAMUS</t>
  </si>
  <si>
    <t xml:space="preserve">Gorzędów ul. Mickiewicza </t>
  </si>
  <si>
    <t>Budynek socjalny Orlik</t>
  </si>
  <si>
    <t>Konstrukcja płyty warstwowe wypełnione styropianem, pokrycie dachowe- płyta warstwowa</t>
  </si>
  <si>
    <t>Kamieńsk, ul. Sportowa 8</t>
  </si>
  <si>
    <t>Budynek na stadionie w Gorzędowie</t>
  </si>
  <si>
    <t xml:space="preserve">Gorzędów </t>
  </si>
  <si>
    <t>Instalacje solarne na budynku stadionu w Gorzędowie</t>
  </si>
  <si>
    <t>Gorzędów</t>
  </si>
  <si>
    <t>Budynek szkolny w Pytowicach</t>
  </si>
  <si>
    <t>Pytowice</t>
  </si>
  <si>
    <t>Kiosk murowany na Ściegnach</t>
  </si>
  <si>
    <t>lata 70-te</t>
  </si>
  <si>
    <t>Kamieńsk, ul. Kościuszki</t>
  </si>
  <si>
    <t>Garaże przy KP (7 sztuk)</t>
  </si>
  <si>
    <t>Konstrukcja blaszana, pokrycie dachowe- blacha</t>
  </si>
  <si>
    <t>Komplet boisk sportowych</t>
  </si>
  <si>
    <t>Kamieńsk,ul. Sportowa</t>
  </si>
  <si>
    <t>Bezpieczna nawierzchnia (przedszkole)</t>
  </si>
  <si>
    <t>Kamieńsk, ul. Mickiewicza 21</t>
  </si>
  <si>
    <t>Plac zabaw - Kamieńsk</t>
  </si>
  <si>
    <t>Konstrukcja drewniane</t>
  </si>
  <si>
    <t>Kamieńsk, ul. Jagielońsak DZ-479/6</t>
  </si>
  <si>
    <t>Plac zabaw - Barczkowice</t>
  </si>
  <si>
    <t>Barczkowice, ul. Słoneczna 8</t>
  </si>
  <si>
    <t>Plac zabaw - Gorzędów</t>
  </si>
  <si>
    <t>Gorzędów, ul. Józefa Adamowskiego 7</t>
  </si>
  <si>
    <t>Plac zabaw - Ochocice</t>
  </si>
  <si>
    <t>Ochocice</t>
  </si>
  <si>
    <t>Plac zabaw - Pytowice</t>
  </si>
  <si>
    <t>Plac zabaw - Gałkowice Stare</t>
  </si>
  <si>
    <t>Plac zabaw - Aleksandrów</t>
  </si>
  <si>
    <t>Aleksandrów</t>
  </si>
  <si>
    <t>Plac zabaw - Szpinalów</t>
  </si>
  <si>
    <t>Oczyszczalnia ścieków w Gałk.St.</t>
  </si>
  <si>
    <t>konstrukcja stalowa</t>
  </si>
  <si>
    <t>Stacja wodociągowa Włodzimierz Hydrofornia</t>
  </si>
  <si>
    <t>konstrukcja murowana, pokrycie dachowe papa</t>
  </si>
  <si>
    <t>Plac rekreacyjny Koźniewice</t>
  </si>
  <si>
    <t>konstrukcja drewniana</t>
  </si>
  <si>
    <t>Koźniewice</t>
  </si>
  <si>
    <t>Plac zabaw w Kamieńsku, ul. Kościuszki dz. 33 obręb 4</t>
  </si>
  <si>
    <t xml:space="preserve">ogrodzenie placu, furtka stalowa1 szt., ławki 2 szt., kosze na śmieci 2 szt. altana ogrodowa 1 szt., karuzela 1 szt., huśtawka wagowa 2 szt. huśtawka podwójna 1 szt. bujak 2 szt.,drabinka 1 szt., zestaw zabawowy 1 szt., lampa solarna 1 szt. </t>
  </si>
  <si>
    <t>Kort tenisowy w Kamieńsku</t>
  </si>
  <si>
    <t>mechaniczne profilowanie i zagęszczanie podłoża, warstwa wzmacniająca grunt, geotkanina, filtrująca stabilizująca, minerał kamienny łamany, opaska, krawężniki i obrzeża, nawierzchnia z kostki brukowej, naiwerzchnie z rawy syntetycznej, grodzenie z siatki, piłkochwyty, akcesoria sportowe, tereny sportowe</t>
  </si>
  <si>
    <t>Kamieńsk, ul. Sportowa</t>
  </si>
  <si>
    <t>Ujęcie wody w Kamieńsku</t>
  </si>
  <si>
    <t>osadnik przepływu, fundament pod zbiornik z komorą napowietrzną, rurociągi i armatura, kanał technologiczny</t>
  </si>
  <si>
    <t>Oczyszczalnia w Gałkowicach</t>
  </si>
  <si>
    <t>Oczyszczalnia w Kamieńsku</t>
  </si>
  <si>
    <t>2014(rozbudowa)</t>
  </si>
  <si>
    <t xml:space="preserve">studnia rozprężna, komora anoksyczna, sześć komór napowietrzania, studnienki rozdzielcze, osadniki wtórne, </t>
  </si>
  <si>
    <t>Kamieńsk, ul. Chopina</t>
  </si>
  <si>
    <t>Siłownia zewnętrzna w Kamieńsku</t>
  </si>
  <si>
    <t xml:space="preserve">lampa solarna L-ZEN-B2A 1 szt. , ławka prostownik do placów 1 szt.,  ławka z oparciem 3 szt., Motyl 1 szt., prasa nożna 1 szt., stepper i twister 1 szt., wioślarz 1 szt. </t>
  </si>
  <si>
    <t>Kamieńsk, dz. nr ew. 479/6 obręb 5 Kamieńsk</t>
  </si>
  <si>
    <t>Budynek SPZOZ w Kamieńsku</t>
  </si>
  <si>
    <t>Kamieńsk, ul. Wieluńska 25</t>
  </si>
  <si>
    <t>powierzchnia</t>
  </si>
  <si>
    <t xml:space="preserve">zabezpieczenia (znane zabiezpieczenia p-poż i przeciw kradzieżowe)                                     </t>
  </si>
  <si>
    <t>Konstrukcja</t>
  </si>
  <si>
    <t>Zestaw komputerowy</t>
  </si>
  <si>
    <t>Sprzęt nagłaśniający w św. Ochocicach</t>
  </si>
  <si>
    <t>Sprzęt nagłaśniający w Domu Ludowym</t>
  </si>
  <si>
    <t>Sprzęt nagłąśniający w Aleksandrowie</t>
  </si>
  <si>
    <t>Sprzęt nagłąśniający w świetlicy w Barczkowicach</t>
  </si>
  <si>
    <t>Tabela wyników sportowych</t>
  </si>
  <si>
    <t>Monitoringi</t>
  </si>
  <si>
    <t>Miejska Biblioteka Publiczna w Kamieńsku</t>
  </si>
  <si>
    <t>Budynek MBP w Kamieńsku</t>
  </si>
  <si>
    <t>1997r.</t>
  </si>
  <si>
    <t>116m2</t>
  </si>
  <si>
    <t>Konstrukcja murowana, pokrycie dachowe - papa</t>
  </si>
  <si>
    <t>ul. Mickiewicza 23, 97-360 Kamieńsk</t>
  </si>
  <si>
    <t>Miejska Biblioteka Publiczna</t>
  </si>
  <si>
    <t>2. Miejska Biblioteka Publiczna</t>
  </si>
  <si>
    <t>brak</t>
  </si>
  <si>
    <t>Miejski Ośrodek Pomocy Społecznej</t>
  </si>
  <si>
    <t>Pomieszczenia w budynku UG</t>
  </si>
  <si>
    <t>3. Miejski Ośrodek Pomocy Społecznej</t>
  </si>
  <si>
    <t>3. Miejsko Ośrodek Pomocy Społecznej</t>
  </si>
  <si>
    <t>Samorządowy Zakład Gospodarki Komunalnej w Kamieńsku</t>
  </si>
  <si>
    <t>Budynek administracyjny</t>
  </si>
  <si>
    <t>gaśnica, kraty</t>
  </si>
  <si>
    <t>Konstrukcja murowana, pokrycie dachowe</t>
  </si>
  <si>
    <t>Kamieńsk, ul.Wieluńska 50</t>
  </si>
  <si>
    <t>Budynek gospodarczy</t>
  </si>
  <si>
    <t>Budynek magazynowy</t>
  </si>
  <si>
    <t>121 m2</t>
  </si>
  <si>
    <t>Konstrukcja murowana, pokrycie dachowe- stropodach</t>
  </si>
  <si>
    <t>146 m2</t>
  </si>
  <si>
    <t>Budynek garażowy</t>
  </si>
  <si>
    <t>71 m2</t>
  </si>
  <si>
    <t>Garaże autobusowe</t>
  </si>
  <si>
    <t>74 m2</t>
  </si>
  <si>
    <t>Garaże</t>
  </si>
  <si>
    <t>199 m2</t>
  </si>
  <si>
    <t>Wiaty</t>
  </si>
  <si>
    <t>689 m 2</t>
  </si>
  <si>
    <t>4. Samorządowy Zakład Gospodarki Komunalnej w Kamieńsku</t>
  </si>
  <si>
    <t>- solary</t>
  </si>
  <si>
    <t>Budynek przedszkola</t>
  </si>
  <si>
    <t>gaśnice, hydranty</t>
  </si>
  <si>
    <t>Konstrukcja murowana z pustaka, pokrycie dachowe-papa</t>
  </si>
  <si>
    <t>ul.Mickiewicza 21 97-360 Kamieńsk</t>
  </si>
  <si>
    <t>Notobook</t>
  </si>
  <si>
    <t>Rzutnik projekcyjny</t>
  </si>
  <si>
    <t>telewizor LCD Samsung</t>
  </si>
  <si>
    <t>Kserokopiarka Sharp AR-5618</t>
  </si>
  <si>
    <t>Szkoła</t>
  </si>
  <si>
    <t>gaśnice, hydranty, czujniki i urządzenia alarmowe, alarm</t>
  </si>
  <si>
    <t>Gorzędów ul. Adamowskiego 7</t>
  </si>
  <si>
    <t>telefax</t>
  </si>
  <si>
    <t>gaśnice, czujniki i urządzenia alarmowe, alarm</t>
  </si>
  <si>
    <t>ul. Szkolna 4 97-360 Kamieńsk</t>
  </si>
  <si>
    <t>Internat</t>
  </si>
  <si>
    <t>Warsztaty</t>
  </si>
  <si>
    <t xml:space="preserve">Zespół Szkół Ponadgimnazjalnych </t>
  </si>
  <si>
    <t>Projektor Epson EB-X12</t>
  </si>
  <si>
    <t>Telewizor LED 100Hz</t>
  </si>
  <si>
    <t>Projektor  EB-Epson</t>
  </si>
  <si>
    <t>Zespół Szkół Ponadgimnazjalnych</t>
  </si>
  <si>
    <t>Laptop Asus</t>
  </si>
  <si>
    <t>Laptop</t>
  </si>
  <si>
    <t>Notebook ASUS x 55a</t>
  </si>
  <si>
    <t>Publiczne Gimnazjum w Kamieńsku</t>
  </si>
  <si>
    <t>ul. Sportowa 8</t>
  </si>
  <si>
    <t>Monitoring</t>
  </si>
  <si>
    <t>Zestawy komputerowe w pracowni nr 12 (13 szt.)</t>
  </si>
  <si>
    <t>Laptop HP PRESARIO 2 szt.</t>
  </si>
  <si>
    <t>Monitoring: 3 kamery+ zasilacze+serwer : Zasilacz do kamer, kamera kopułowa kolor w obudowie wandaloodpornej (2 szt.), kamera zewnętrzna z podświetlaczem (2 szt.), zasilacz Vps, serwer Video DVR 200K1/s, kamera kopułowa w obudowie wandaloodpornej (3 szt.)</t>
  </si>
  <si>
    <t>Konstrukcja murowana, pokrycie dachu- papa</t>
  </si>
  <si>
    <t>ul.Sportowa 8</t>
  </si>
  <si>
    <t>Zestaw interaktywny</t>
  </si>
  <si>
    <t>Zestawy komputerowe</t>
  </si>
  <si>
    <t>Projekto Vivitek D555</t>
  </si>
  <si>
    <t>-</t>
  </si>
  <si>
    <t>Gałkowice</t>
  </si>
  <si>
    <t>środki trwałe, wyposażenie</t>
  </si>
  <si>
    <t>Budynek lecznica zwierząt</t>
  </si>
  <si>
    <t>Budynek świetlicy w Podjeziorze</t>
  </si>
  <si>
    <t>ok. 1930</t>
  </si>
  <si>
    <t>konstrukcja murowana, kryty papą</t>
  </si>
  <si>
    <t>drewniany, pokryty papą</t>
  </si>
  <si>
    <t>Kamieńsk ul. Słowackiego 79</t>
  </si>
  <si>
    <t>Podjezioro 32</t>
  </si>
  <si>
    <t>Komputer</t>
  </si>
  <si>
    <t>Drukarka Brother (3 szt.)</t>
  </si>
  <si>
    <t>Notebook Yoga</t>
  </si>
  <si>
    <t>Netbook Lenovo</t>
  </si>
  <si>
    <t>Kserokopiarka KM Bizmut 185</t>
  </si>
  <si>
    <t>Kolumna aktywna z MP3 BEHRINGER B115MP3</t>
  </si>
  <si>
    <t>1 300,00 ZŁ</t>
  </si>
  <si>
    <t>Kolumna aktywna BEHRINGER B115D</t>
  </si>
  <si>
    <t>1 200,00 ZŁ</t>
  </si>
  <si>
    <t>Zestaw mikrofonów bezprz. UHF SKYTEC STWM722</t>
  </si>
  <si>
    <t>BEHRINGER 1202FX mixer audio</t>
  </si>
  <si>
    <t>Drukarka laserowa kolorowa Hp LaserJet Pro 400</t>
  </si>
  <si>
    <t>Komputer Lenovo s200 TOWER J3710</t>
  </si>
  <si>
    <t>Monitor interaktywny AVTEK TouchScreen</t>
  </si>
  <si>
    <t>Notebook Lenovo G50-80</t>
  </si>
  <si>
    <t>Notebook Asus x553MA-SX880H</t>
  </si>
  <si>
    <t>Aparat Cyfrowy CANON EOS 1200D 18-55</t>
  </si>
  <si>
    <t>Zestaw komputerowy w gabinecie dyrektora</t>
  </si>
  <si>
    <t>- turbina wiatrowa i zestaw fotowoltaniczny</t>
  </si>
  <si>
    <t>Laptop 156A Asus</t>
  </si>
  <si>
    <t>Tablica interaktywna</t>
  </si>
  <si>
    <t>Projektor krótkoogniskowy</t>
  </si>
  <si>
    <t>Laptop z oprogramowaniem</t>
  </si>
  <si>
    <t>Wizualizer z przystawką do mikroskopu</t>
  </si>
  <si>
    <t>Glośniki</t>
  </si>
  <si>
    <t>Aparat fotograficzny</t>
  </si>
  <si>
    <t>Drukarka</t>
  </si>
  <si>
    <t xml:space="preserve">Monitor </t>
  </si>
  <si>
    <t>Kasa fiskalna</t>
  </si>
  <si>
    <t>Rejestrator do monitoringu</t>
  </si>
  <si>
    <t>Waga elektroniczna</t>
  </si>
  <si>
    <t>Laptopy 2 szt.</t>
  </si>
  <si>
    <t>SPZOZ w Kamieńsku</t>
  </si>
  <si>
    <t>aparat fotograficzny Nikon</t>
  </si>
  <si>
    <t>laptop notebook</t>
  </si>
  <si>
    <t>sprzęt stacjonarny</t>
  </si>
  <si>
    <t>monitor interaktywny</t>
  </si>
  <si>
    <t>ASUS X540YA-XO106T Laptop</t>
  </si>
  <si>
    <t>7. Publiczne Gimnazjum w Kamieńsku</t>
  </si>
  <si>
    <t>8. Zespół Szkół Ponadgimnazjalnych</t>
  </si>
  <si>
    <t>Projektor DLP BENQ MX842UST</t>
  </si>
  <si>
    <t>monitor interaktywny AVTEK TouchScreen 65 Pro3</t>
  </si>
  <si>
    <t>monitor</t>
  </si>
  <si>
    <t>Laptopy 1 szt.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</si>
  <si>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</si>
  <si>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</si>
  <si>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</si>
  <si>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</si>
  <si>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</si>
  <si>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</si>
  <si>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</si>
  <si>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Rok prod.</t>
  </si>
  <si>
    <t>Wartość</t>
  </si>
  <si>
    <t>Okres ubezpieczenia OC</t>
  </si>
  <si>
    <t>Od</t>
  </si>
  <si>
    <t>Do</t>
  </si>
  <si>
    <t>Urząd Miasta</t>
  </si>
  <si>
    <t>CITROEN</t>
  </si>
  <si>
    <t>BERLINGO</t>
  </si>
  <si>
    <t>VF77J9HP0BJ739426</t>
  </si>
  <si>
    <t>ERA 8EJ2</t>
  </si>
  <si>
    <t>SAM. OSOBOWY</t>
  </si>
  <si>
    <t>JELCZ</t>
  </si>
  <si>
    <t>004</t>
  </si>
  <si>
    <t>SUJP32592M0021043</t>
  </si>
  <si>
    <t>PTE 395G</t>
  </si>
  <si>
    <t>STAR</t>
  </si>
  <si>
    <t>266 GMB</t>
  </si>
  <si>
    <t>ERA G040</t>
  </si>
  <si>
    <t>Neptun-Sorelpol</t>
  </si>
  <si>
    <t>A4</t>
  </si>
  <si>
    <t>SXE7355754SP00383</t>
  </si>
  <si>
    <t>ER A31FC</t>
  </si>
  <si>
    <t>PRZYCZEPA</t>
  </si>
  <si>
    <t>560 kg</t>
  </si>
  <si>
    <t>MAN</t>
  </si>
  <si>
    <t>TGL</t>
  </si>
  <si>
    <t>WMAN04ZZX8Y219420</t>
  </si>
  <si>
    <t>ERA 6T51</t>
  </si>
  <si>
    <t xml:space="preserve">MAN </t>
  </si>
  <si>
    <t>TGM</t>
  </si>
  <si>
    <t>WMAN38ZZ4BY264813</t>
  </si>
  <si>
    <t>ERA 2AG2</t>
  </si>
  <si>
    <t>Niewiadów</t>
  </si>
  <si>
    <t>B3500</t>
  </si>
  <si>
    <t>SWNB350004457</t>
  </si>
  <si>
    <t>ERA FJ45</t>
  </si>
  <si>
    <t>przyczepka lekka</t>
  </si>
  <si>
    <t>Setra</t>
  </si>
  <si>
    <t>S 315/UL</t>
  </si>
  <si>
    <t>WKK3250001012804</t>
  </si>
  <si>
    <t>ERA NR09</t>
  </si>
  <si>
    <t>autobus</t>
  </si>
  <si>
    <t>Renault</t>
  </si>
  <si>
    <t>Kangoo</t>
  </si>
  <si>
    <t>VF1FW58B547047098</t>
  </si>
  <si>
    <t>ERA NX57</t>
  </si>
  <si>
    <t>ciężarowy</t>
  </si>
  <si>
    <t>2/1930</t>
  </si>
  <si>
    <t xml:space="preserve">Ford Transit </t>
  </si>
  <si>
    <t>WFD03SXXTTFSBM10186</t>
  </si>
  <si>
    <t>ERA AE38</t>
  </si>
  <si>
    <t>samochód osobowy</t>
  </si>
  <si>
    <t>pożarniczy</t>
  </si>
  <si>
    <t>KOPARKO-ŁADOWARKA</t>
  </si>
  <si>
    <t>9.5</t>
  </si>
  <si>
    <t>9502991SW010823</t>
  </si>
  <si>
    <t>koparka</t>
  </si>
  <si>
    <t>URSUS</t>
  </si>
  <si>
    <t>ERA 33CJ</t>
  </si>
  <si>
    <t>ciągnik</t>
  </si>
  <si>
    <t>ZETOR</t>
  </si>
  <si>
    <t>7211.2</t>
  </si>
  <si>
    <t>ERA C450</t>
  </si>
  <si>
    <t>. ERA XC87</t>
  </si>
  <si>
    <t>AUTOSAN</t>
  </si>
  <si>
    <t>SANOK</t>
  </si>
  <si>
    <t>ERA F258</t>
  </si>
  <si>
    <t>przyczepa</t>
  </si>
  <si>
    <t>ZNMR- GOLENIÓW</t>
  </si>
  <si>
    <t>TO</t>
  </si>
  <si>
    <t>PTK 0786</t>
  </si>
  <si>
    <t>D-55</t>
  </si>
  <si>
    <t>ERA Y809</t>
  </si>
  <si>
    <t>D732</t>
  </si>
  <si>
    <t>ERA F600</t>
  </si>
  <si>
    <t>ŁADOWARKA</t>
  </si>
  <si>
    <t>Ł-34</t>
  </si>
  <si>
    <t>ładowarka</t>
  </si>
  <si>
    <t>NEW HOLLAND</t>
  </si>
  <si>
    <t>T6070</t>
  </si>
  <si>
    <t>ZBBD14051</t>
  </si>
  <si>
    <t>ERA 79X2</t>
  </si>
  <si>
    <t>Autosan</t>
  </si>
  <si>
    <t>A0909L</t>
  </si>
  <si>
    <t>SUASW3AFP3S680405</t>
  </si>
  <si>
    <t>ERA 04GK</t>
  </si>
  <si>
    <t>VF1FW14F548494395</t>
  </si>
  <si>
    <t>ERA AE81</t>
  </si>
  <si>
    <t>osobowy</t>
  </si>
  <si>
    <t>2/412</t>
  </si>
  <si>
    <t>VF7GBWJYB94087482</t>
  </si>
  <si>
    <t>ERA 59VN</t>
  </si>
  <si>
    <t>OSTRÓWEK</t>
  </si>
  <si>
    <t>KOPARKA</t>
  </si>
  <si>
    <t>Benmac</t>
  </si>
  <si>
    <t>308R001908371</t>
  </si>
  <si>
    <t>DAF</t>
  </si>
  <si>
    <t>LF/SM</t>
  </si>
  <si>
    <t>XLRAE55GF9L355904</t>
  </si>
  <si>
    <t>ERA 82G8</t>
  </si>
  <si>
    <t>Stim</t>
  </si>
  <si>
    <t>S 22</t>
  </si>
  <si>
    <t>SYAS22HA0H0001856</t>
  </si>
  <si>
    <t>ERA FX31</t>
  </si>
  <si>
    <t>przyczepa specjalna agregat</t>
  </si>
  <si>
    <t>Samorządowy Zakład Gospodarki Komunalnej</t>
  </si>
  <si>
    <t>tabela nr 5</t>
  </si>
  <si>
    <t>Wykaz szkód</t>
  </si>
  <si>
    <t>Informacje o szkodach w ostatnich latach</t>
  </si>
  <si>
    <t>Rok</t>
  </si>
  <si>
    <t>Liczba szkód</t>
  </si>
  <si>
    <t>Wypłacone odszkodowania</t>
  </si>
  <si>
    <t>Jednostka / opis szkód</t>
  </si>
  <si>
    <t>OC dróg</t>
  </si>
  <si>
    <t>wiatr - majątek</t>
  </si>
  <si>
    <t>uderzenie pojazdu - majątek</t>
  </si>
  <si>
    <t>dewastacja</t>
  </si>
  <si>
    <t>OC komunikacyjne</t>
  </si>
  <si>
    <t>tabela nr 3</t>
  </si>
  <si>
    <t>tabela nr 2</t>
  </si>
  <si>
    <t>29.12.2019 29.12.2020 29.12.2021</t>
  </si>
  <si>
    <t>28.12.2020 28.12.2021 28.12.2021</t>
  </si>
  <si>
    <t xml:space="preserve">Okres ubezpieczenia AC </t>
  </si>
  <si>
    <t>01.01.2019 01.01.2020 01.01.2021</t>
  </si>
  <si>
    <t>31.12.2019 31.12.2020 31.12.2021</t>
  </si>
  <si>
    <t>05.01.2019 05.01.2020 05.01.2021</t>
  </si>
  <si>
    <t>04.01.2020 04.01.2021 04.01.2022</t>
  </si>
  <si>
    <t>25.02.2019 25.02.2020 25.02.2021</t>
  </si>
  <si>
    <t>24.02.2020 24.02.2021 24.02.2022</t>
  </si>
  <si>
    <t>21.09.2019 21.09.2020 21.09.2021</t>
  </si>
  <si>
    <t>20.09.2020 20.09.2021 20.09.2022</t>
  </si>
  <si>
    <t>04.10.2019 04.10.2020 04.10.2021</t>
  </si>
  <si>
    <t>03.10.2020 03.10.2021 03.10.2022</t>
  </si>
  <si>
    <t>24.04.2019 24.04.2020 24.04.2021</t>
  </si>
  <si>
    <t>23.04.2020 23.04.2021 23.04.2022</t>
  </si>
  <si>
    <t>03.12.2019 03.12.2020 03.12.2021</t>
  </si>
  <si>
    <t>02.12.2020 02.12.2021 02.12.2022</t>
  </si>
  <si>
    <t>18.11.2019 18.11.2020 18.11.2021</t>
  </si>
  <si>
    <t>17.11.2020 17.11.2021 17.11.2022</t>
  </si>
  <si>
    <t>10.11.2019 10.11.2020 10.11.2021</t>
  </si>
  <si>
    <t>09.11.2020 09.11.2021 09.11.2022</t>
  </si>
  <si>
    <t>22.11.2019 22.11.2020 22.11.2021</t>
  </si>
  <si>
    <t>21.11.2020 21.11.2021 21.11.2022</t>
  </si>
  <si>
    <t>01.12.2019 01.12.2020 01.12.2021</t>
  </si>
  <si>
    <t>30.11.2020 30.11.2021 30.11.2022</t>
  </si>
  <si>
    <t>14.05.2019 14.05.2020 14.05.2021</t>
  </si>
  <si>
    <t>13.05.2020 13.05.2021 13.05.2022</t>
  </si>
  <si>
    <t>04.01.2019 04.01.2020 04.01.2021</t>
  </si>
  <si>
    <t>03.01.2020 03.01.2021 03.01.2022</t>
  </si>
  <si>
    <t>25.10.2019 25.10.2020 25.10.2021</t>
  </si>
  <si>
    <t>24.10.2020 24.10.2021 24.10.2022</t>
  </si>
  <si>
    <t>20.10.2019 20.10.2020 20.10.2021</t>
  </si>
  <si>
    <t>19.10.2020 19.10.2021 19.10.2022</t>
  </si>
  <si>
    <t>13.10.2019 13.10.2020 13.10.2021</t>
  </si>
  <si>
    <t>12.10.2020 12.10.2021 12.10.2022</t>
  </si>
  <si>
    <t>11.03.2019 11.03.2020 11.03.2021</t>
  </si>
  <si>
    <t>10.03.2020 10.03.2021 10.03.2022</t>
  </si>
  <si>
    <t>08.06.2019 08.06.2020 08.06.2021</t>
  </si>
  <si>
    <t>07.06.2020 07.06.2021 07.06.2022</t>
  </si>
  <si>
    <t>29.01.2019 29.01.2020 29.01.2021</t>
  </si>
  <si>
    <t>03.01.2019 03.01.2020 03.01.2021</t>
  </si>
  <si>
    <t>02.01.2020 02.01.2021 02.01.2022</t>
  </si>
  <si>
    <t>28.01.2020 28.01.2021 28.01.2022</t>
  </si>
  <si>
    <t>TD 5.85</t>
  </si>
  <si>
    <t>ZHLM02596</t>
  </si>
  <si>
    <t>ERA XA42</t>
  </si>
  <si>
    <t>ciagnik rolniczy</t>
  </si>
  <si>
    <t>19.09.2019 19.09.2020 19.09.2021</t>
  </si>
  <si>
    <t>18.09.2020 18.09.2021 18.19.2022</t>
  </si>
  <si>
    <t>Budynek mieszkalny Huta Porajska (pustostan do rozbiórki)</t>
  </si>
  <si>
    <t>Budynek szkoły w Hucie Porajskiej (pustostan do rozbiórki)</t>
  </si>
  <si>
    <t>Zespół Szkolno-Przedszkolny w Kamieńsku</t>
  </si>
  <si>
    <t>5. Zespół Szkolno-Przedszkolny w Kamieńsku</t>
  </si>
  <si>
    <t>1. Urząd Miejski</t>
  </si>
  <si>
    <t>tabela nr 4</t>
  </si>
  <si>
    <t>Przedszkole</t>
  </si>
  <si>
    <t>Szkoła Podstawowa</t>
  </si>
  <si>
    <t>Zespół Szkolno-Przedszkolny w Gorzędowie</t>
  </si>
  <si>
    <t>6. Zespół Szkolno-Przedszkolny w Gorzędowie</t>
  </si>
  <si>
    <t>Ilość miejsc /ładowność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</si>
</sst>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#,##0.00\ [$zł-415];[Red]\-#,##0.00\ [$zł-415]"/>
    <numFmt numFmtId="168" formatCode="&quot; &quot;#,##0.00&quot; zł &quot;;&quot;-&quot;#,##0.00&quot; zł &quot;;&quot; -&quot;#&quot; zł &quot;;@&quot; &quot;"/>
    <numFmt numFmtId="169" formatCode="[$-415]General"/>
    <numFmt numFmtId="170" formatCode="[$-415]0.00"/>
    <numFmt numFmtId="171" formatCode="[$-415]#,##0.00"/>
    <numFmt numFmtId="172" formatCode="[$-415]d\ mmmm\ yyyy"/>
    <numFmt numFmtId="173" formatCode="[$-415]d&quot;.&quot;mm&quot;.&quot;yyyy"/>
    <numFmt numFmtId="174" formatCode="[$-415]dd&quot;.&quot;mm&quot;.&quot;yyyy"/>
    <numFmt numFmtId="175" formatCode="[$-415]00"/>
    <numFmt numFmtId="176" formatCode="[$-415]000"/>
    <numFmt numFmtId="177" formatCode="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_-* #,##0.00&quot; zł&quot;_-;\-* #,##0.00&quot; zł&quot;_-;_-* \-??&quot; zł&quot;_-;_-@_-"/>
    <numFmt numFmtId="183" formatCode="d/m/yyyy;@"/>
    <numFmt numFmtId="184" formatCode="#,##0.000"/>
    <numFmt numFmtId="185" formatCode="#,##0.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i/>
      <u val="single"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2" fillId="0" borderId="0">
      <alignment/>
      <protection/>
    </xf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4" fontId="3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right" vertical="center" wrapText="1"/>
    </xf>
    <xf numFmtId="169" fontId="14" fillId="0" borderId="12" xfId="44" applyFont="1" applyFill="1" applyBorder="1" applyAlignment="1">
      <alignment horizontal="center" vertical="center" wrapText="1"/>
      <protection/>
    </xf>
    <xf numFmtId="169" fontId="14" fillId="0" borderId="12" xfId="44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4" fontId="6" fillId="35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14" fillId="0" borderId="12" xfId="44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33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4" fontId="6" fillId="34" borderId="1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64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6" fillId="0" borderId="10" xfId="54" applyFont="1" applyFill="1" applyBorder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4" fontId="3" fillId="0" borderId="10" xfId="0" applyNumberFormat="1" applyFont="1" applyFill="1" applyBorder="1" applyAlignment="1">
      <alignment horizontal="right" vertical="center"/>
    </xf>
    <xf numFmtId="44" fontId="3" fillId="0" borderId="22" xfId="0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right" vertical="center" wrapText="1"/>
    </xf>
    <xf numFmtId="164" fontId="6" fillId="35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0" fontId="56" fillId="0" borderId="13" xfId="54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Alignment="1">
      <alignment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left" vertical="center" wrapText="1"/>
    </xf>
    <xf numFmtId="0" fontId="57" fillId="0" borderId="0" xfId="0" applyFont="1" applyFill="1" applyAlignment="1">
      <alignment/>
    </xf>
    <xf numFmtId="164" fontId="5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164" fontId="3" fillId="37" borderId="18" xfId="0" applyNumberFormat="1" applyFont="1" applyFill="1" applyBorder="1" applyAlignment="1">
      <alignment horizontal="right" vertical="center" wrapText="1"/>
    </xf>
    <xf numFmtId="164" fontId="3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4" fontId="3" fillId="0" borderId="10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 quotePrefix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 quotePrefix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 quotePrefix="1">
      <alignment horizontal="center" vertical="center"/>
    </xf>
    <xf numFmtId="14" fontId="3" fillId="37" borderId="10" xfId="0" applyNumberFormat="1" applyFont="1" applyFill="1" applyBorder="1" applyAlignment="1">
      <alignment horizontal="center" vertical="center" wrapText="1"/>
    </xf>
    <xf numFmtId="8" fontId="3" fillId="37" borderId="10" xfId="0" applyNumberFormat="1" applyFont="1" applyFill="1" applyBorder="1" applyAlignment="1" quotePrefix="1">
      <alignment horizontal="center" vertical="center"/>
    </xf>
    <xf numFmtId="0" fontId="49" fillId="0" borderId="0" xfId="53">
      <alignment/>
      <protection/>
    </xf>
    <xf numFmtId="8" fontId="49" fillId="0" borderId="10" xfId="53" applyNumberFormat="1" applyBorder="1">
      <alignment/>
      <protection/>
    </xf>
    <xf numFmtId="0" fontId="49" fillId="0" borderId="33" xfId="53" applyBorder="1">
      <alignment/>
      <protection/>
    </xf>
    <xf numFmtId="8" fontId="49" fillId="0" borderId="34" xfId="53" applyNumberFormat="1" applyBorder="1">
      <alignment/>
      <protection/>
    </xf>
    <xf numFmtId="0" fontId="49" fillId="0" borderId="35" xfId="53" applyBorder="1">
      <alignment/>
      <protection/>
    </xf>
    <xf numFmtId="8" fontId="49" fillId="0" borderId="36" xfId="53" applyNumberFormat="1" applyBorder="1">
      <alignment/>
      <protection/>
    </xf>
    <xf numFmtId="0" fontId="49" fillId="0" borderId="37" xfId="53" applyBorder="1">
      <alignment/>
      <protection/>
    </xf>
    <xf numFmtId="0" fontId="49" fillId="0" borderId="38" xfId="53" applyBorder="1">
      <alignment/>
      <protection/>
    </xf>
    <xf numFmtId="8" fontId="49" fillId="0" borderId="39" xfId="53" applyNumberFormat="1" applyBorder="1">
      <alignment/>
      <protection/>
    </xf>
    <xf numFmtId="0" fontId="49" fillId="0" borderId="40" xfId="53" applyBorder="1">
      <alignment/>
      <protection/>
    </xf>
    <xf numFmtId="0" fontId="49" fillId="0" borderId="41" xfId="53" applyBorder="1">
      <alignment/>
      <protection/>
    </xf>
    <xf numFmtId="8" fontId="49" fillId="0" borderId="41" xfId="53" applyNumberFormat="1" applyBorder="1">
      <alignment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44" fontId="3" fillId="0" borderId="10" xfId="63" applyFont="1" applyFill="1" applyBorder="1" applyAlignment="1">
      <alignment vertical="center" wrapText="1"/>
    </xf>
    <xf numFmtId="44" fontId="3" fillId="0" borderId="10" xfId="65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/>
    </xf>
    <xf numFmtId="4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49" fillId="0" borderId="42" xfId="53" applyBorder="1" applyAlignment="1">
      <alignment horizontal="center" vertical="center"/>
      <protection/>
    </xf>
    <xf numFmtId="0" fontId="49" fillId="0" borderId="43" xfId="53" applyBorder="1" applyAlignment="1">
      <alignment horizontal="center" vertical="center"/>
      <protection/>
    </xf>
    <xf numFmtId="0" fontId="49" fillId="0" borderId="36" xfId="53" applyBorder="1" applyAlignment="1">
      <alignment horizontal="center"/>
      <protection/>
    </xf>
    <xf numFmtId="0" fontId="49" fillId="0" borderId="39" xfId="53" applyBorder="1" applyAlignment="1">
      <alignment horizontal="center"/>
      <protection/>
    </xf>
    <xf numFmtId="0" fontId="49" fillId="0" borderId="10" xfId="53" applyBorder="1" applyAlignment="1">
      <alignment horizontal="center"/>
      <protection/>
    </xf>
    <xf numFmtId="0" fontId="49" fillId="0" borderId="34" xfId="53" applyBorder="1" applyAlignment="1">
      <alignment horizontal="center"/>
      <protection/>
    </xf>
    <xf numFmtId="0" fontId="49" fillId="0" borderId="41" xfId="53" applyBorder="1" applyAlignment="1">
      <alignment horizontal="center"/>
      <protection/>
    </xf>
    <xf numFmtId="0" fontId="49" fillId="0" borderId="41" xfId="53" applyBorder="1" applyAlignment="1">
      <alignment horizontal="center" vertical="center" wrapText="1"/>
      <protection/>
    </xf>
    <xf numFmtId="0" fontId="49" fillId="0" borderId="38" xfId="53" applyBorder="1" applyAlignment="1">
      <alignment horizontal="center" vertical="center"/>
      <protection/>
    </xf>
    <xf numFmtId="0" fontId="58" fillId="0" borderId="0" xfId="53" applyFont="1" applyAlignment="1">
      <alignment horizontal="right"/>
      <protection/>
    </xf>
    <xf numFmtId="0" fontId="49" fillId="0" borderId="0" xfId="53" applyAlignment="1">
      <alignment horizontal="right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left" vertical="center" wrapText="1"/>
    </xf>
    <xf numFmtId="0" fontId="11" fillId="35" borderId="3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49" fillId="0" borderId="47" xfId="53" applyBorder="1" applyAlignment="1">
      <alignment horizontal="center" vertical="center"/>
      <protection/>
    </xf>
    <xf numFmtId="0" fontId="49" fillId="0" borderId="48" xfId="53" applyBorder="1" applyAlignment="1">
      <alignment horizontal="center" vertical="center"/>
      <protection/>
    </xf>
    <xf numFmtId="0" fontId="49" fillId="0" borderId="42" xfId="53" applyBorder="1" applyAlignment="1">
      <alignment horizontal="center" vertical="center"/>
      <protection/>
    </xf>
    <xf numFmtId="0" fontId="59" fillId="36" borderId="49" xfId="53" applyFont="1" applyFill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elektronik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88" workbookViewId="0" topLeftCell="A1">
      <selection activeCell="L4" sqref="L4"/>
    </sheetView>
  </sheetViews>
  <sheetFormatPr defaultColWidth="9.140625" defaultRowHeight="12.75"/>
  <cols>
    <col min="1" max="1" width="5.140625" style="16" customWidth="1"/>
    <col min="2" max="2" width="33.28125" style="32" customWidth="1"/>
    <col min="3" max="3" width="14.57421875" style="16" customWidth="1"/>
    <col min="4" max="4" width="20.57421875" style="33" customWidth="1"/>
    <col min="5" max="5" width="27.00390625" style="34" customWidth="1"/>
    <col min="6" max="6" width="21.8515625" style="16" customWidth="1"/>
    <col min="7" max="7" width="34.00390625" style="34" customWidth="1"/>
    <col min="8" max="8" width="33.28125" style="53" customWidth="1"/>
    <col min="9" max="16384" width="9.140625" style="1" customWidth="1"/>
  </cols>
  <sheetData>
    <row r="1" spans="1:8" ht="56.25">
      <c r="A1" s="11" t="s">
        <v>0</v>
      </c>
      <c r="B1" s="115" t="s">
        <v>12</v>
      </c>
      <c r="C1" s="115" t="s">
        <v>1</v>
      </c>
      <c r="D1" s="112" t="s">
        <v>10</v>
      </c>
      <c r="E1" s="112" t="s">
        <v>141</v>
      </c>
      <c r="F1" s="113" t="s">
        <v>142</v>
      </c>
      <c r="G1" s="114" t="s">
        <v>143</v>
      </c>
      <c r="H1" s="113" t="s">
        <v>7</v>
      </c>
    </row>
    <row r="2" spans="1:8" s="34" customFormat="1" ht="21" customHeight="1">
      <c r="A2" s="20" t="s">
        <v>9</v>
      </c>
      <c r="B2" s="217" t="s">
        <v>23</v>
      </c>
      <c r="C2" s="218"/>
      <c r="D2" s="218"/>
      <c r="E2" s="219"/>
      <c r="F2" s="49"/>
      <c r="G2" s="135"/>
      <c r="H2" s="147"/>
    </row>
    <row r="3" spans="1:8" s="34" customFormat="1" ht="32.25" customHeight="1">
      <c r="A3" s="17">
        <v>1</v>
      </c>
      <c r="B3" s="59" t="s">
        <v>24</v>
      </c>
      <c r="C3" s="93">
        <v>1978</v>
      </c>
      <c r="D3" s="121">
        <v>364852.14</v>
      </c>
      <c r="E3" s="17">
        <v>178.07</v>
      </c>
      <c r="F3" s="94" t="s">
        <v>25</v>
      </c>
      <c r="G3" s="95" t="s">
        <v>26</v>
      </c>
      <c r="H3" s="96" t="s">
        <v>27</v>
      </c>
    </row>
    <row r="4" spans="1:8" s="34" customFormat="1" ht="26.25" customHeight="1">
      <c r="A4" s="17">
        <v>2</v>
      </c>
      <c r="B4" s="89" t="s">
        <v>28</v>
      </c>
      <c r="C4" s="97">
        <v>2012</v>
      </c>
      <c r="D4" s="121">
        <v>24387.46</v>
      </c>
      <c r="E4" s="17"/>
      <c r="F4" s="98"/>
      <c r="G4" s="95"/>
      <c r="H4" s="99" t="s">
        <v>29</v>
      </c>
    </row>
    <row r="5" spans="1:8" s="34" customFormat="1" ht="26.25" customHeight="1">
      <c r="A5" s="17">
        <v>3</v>
      </c>
      <c r="B5" s="89" t="s">
        <v>30</v>
      </c>
      <c r="C5" s="97">
        <v>2003</v>
      </c>
      <c r="D5" s="121">
        <v>731744.7</v>
      </c>
      <c r="E5" s="17">
        <v>260.72</v>
      </c>
      <c r="F5" s="98"/>
      <c r="G5" s="46" t="s">
        <v>31</v>
      </c>
      <c r="H5" s="99" t="s">
        <v>32</v>
      </c>
    </row>
    <row r="6" spans="1:8" s="34" customFormat="1" ht="24.75" customHeight="1">
      <c r="A6" s="17">
        <v>4</v>
      </c>
      <c r="B6" s="59" t="s">
        <v>33</v>
      </c>
      <c r="C6" s="93">
        <v>2003</v>
      </c>
      <c r="D6" s="121">
        <v>495669.18</v>
      </c>
      <c r="E6" s="17">
        <v>231.5</v>
      </c>
      <c r="F6" s="94"/>
      <c r="G6" s="46" t="s">
        <v>26</v>
      </c>
      <c r="H6" s="96" t="s">
        <v>34</v>
      </c>
    </row>
    <row r="7" spans="1:8" s="34" customFormat="1" ht="27" customHeight="1">
      <c r="A7" s="17">
        <v>5</v>
      </c>
      <c r="B7" s="59" t="s">
        <v>35</v>
      </c>
      <c r="C7" s="93">
        <v>2010</v>
      </c>
      <c r="D7" s="121">
        <v>655961.68</v>
      </c>
      <c r="E7" s="17">
        <v>217.8</v>
      </c>
      <c r="F7" s="94"/>
      <c r="G7" s="46" t="s">
        <v>31</v>
      </c>
      <c r="H7" s="96" t="s">
        <v>36</v>
      </c>
    </row>
    <row r="8" spans="1:8" s="34" customFormat="1" ht="27.75" customHeight="1">
      <c r="A8" s="17">
        <v>6</v>
      </c>
      <c r="B8" s="59" t="s">
        <v>37</v>
      </c>
      <c r="C8" s="93">
        <v>2002</v>
      </c>
      <c r="D8" s="121">
        <v>420957.06</v>
      </c>
      <c r="E8" s="17">
        <v>314.21</v>
      </c>
      <c r="F8" s="94"/>
      <c r="G8" s="46" t="s">
        <v>31</v>
      </c>
      <c r="H8" s="96" t="s">
        <v>38</v>
      </c>
    </row>
    <row r="9" spans="1:8" s="34" customFormat="1" ht="33" customHeight="1">
      <c r="A9" s="17">
        <v>7</v>
      </c>
      <c r="B9" s="59" t="s">
        <v>39</v>
      </c>
      <c r="C9" s="93" t="s">
        <v>40</v>
      </c>
      <c r="D9" s="121">
        <v>458993.75</v>
      </c>
      <c r="E9" s="17">
        <v>213.03</v>
      </c>
      <c r="F9" s="94" t="s">
        <v>41</v>
      </c>
      <c r="G9" s="46" t="s">
        <v>42</v>
      </c>
      <c r="H9" s="96" t="s">
        <v>43</v>
      </c>
    </row>
    <row r="10" spans="1:8" s="34" customFormat="1" ht="22.5">
      <c r="A10" s="17">
        <v>8</v>
      </c>
      <c r="B10" s="59" t="s">
        <v>44</v>
      </c>
      <c r="C10" s="93">
        <v>1994</v>
      </c>
      <c r="D10" s="121">
        <v>205046.55</v>
      </c>
      <c r="E10" s="17">
        <v>964</v>
      </c>
      <c r="F10" s="94" t="s">
        <v>25</v>
      </c>
      <c r="G10" s="46" t="s">
        <v>26</v>
      </c>
      <c r="H10" s="96" t="s">
        <v>45</v>
      </c>
    </row>
    <row r="11" spans="1:8" s="34" customFormat="1" ht="24.75" customHeight="1">
      <c r="A11" s="17">
        <v>9</v>
      </c>
      <c r="B11" s="59" t="s">
        <v>46</v>
      </c>
      <c r="C11" s="93">
        <v>1994</v>
      </c>
      <c r="D11" s="121">
        <v>49000</v>
      </c>
      <c r="E11" s="17">
        <v>163.8</v>
      </c>
      <c r="F11" s="94" t="s">
        <v>25</v>
      </c>
      <c r="G11" s="46" t="s">
        <v>26</v>
      </c>
      <c r="H11" s="96" t="s">
        <v>47</v>
      </c>
    </row>
    <row r="12" spans="1:8" s="34" customFormat="1" ht="24.75" customHeight="1">
      <c r="A12" s="17">
        <v>10</v>
      </c>
      <c r="B12" s="59" t="s">
        <v>48</v>
      </c>
      <c r="C12" s="93">
        <v>1998</v>
      </c>
      <c r="D12" s="121">
        <v>16082</v>
      </c>
      <c r="E12" s="17">
        <v>40</v>
      </c>
      <c r="F12" s="94"/>
      <c r="G12" s="46" t="s">
        <v>26</v>
      </c>
      <c r="H12" s="96" t="s">
        <v>49</v>
      </c>
    </row>
    <row r="13" spans="1:8" s="34" customFormat="1" ht="27.75" customHeight="1">
      <c r="A13" s="17">
        <v>11</v>
      </c>
      <c r="B13" s="59" t="s">
        <v>50</v>
      </c>
      <c r="C13" s="93">
        <v>2015</v>
      </c>
      <c r="D13" s="121">
        <v>226246.65</v>
      </c>
      <c r="E13" s="17">
        <v>45.73</v>
      </c>
      <c r="F13" s="94"/>
      <c r="G13" s="46" t="s">
        <v>31</v>
      </c>
      <c r="H13" s="92" t="s">
        <v>51</v>
      </c>
    </row>
    <row r="14" spans="1:8" s="34" customFormat="1" ht="24.75" customHeight="1">
      <c r="A14" s="17">
        <v>12</v>
      </c>
      <c r="B14" s="59" t="s">
        <v>52</v>
      </c>
      <c r="C14" s="93">
        <v>2007</v>
      </c>
      <c r="D14" s="121">
        <v>243155.56</v>
      </c>
      <c r="E14" s="17">
        <v>48.36</v>
      </c>
      <c r="F14" s="94" t="s">
        <v>53</v>
      </c>
      <c r="G14" s="46" t="s">
        <v>26</v>
      </c>
      <c r="H14" s="96" t="s">
        <v>54</v>
      </c>
    </row>
    <row r="15" spans="1:8" s="34" customFormat="1" ht="27" customHeight="1">
      <c r="A15" s="17">
        <v>13</v>
      </c>
      <c r="B15" s="59" t="s">
        <v>55</v>
      </c>
      <c r="C15" s="93">
        <v>1993</v>
      </c>
      <c r="D15" s="121">
        <v>1434955.1</v>
      </c>
      <c r="E15" s="17">
        <v>371.81</v>
      </c>
      <c r="F15" s="94" t="s">
        <v>25</v>
      </c>
      <c r="G15" s="46" t="s">
        <v>31</v>
      </c>
      <c r="H15" s="96" t="s">
        <v>56</v>
      </c>
    </row>
    <row r="16" spans="1:8" s="34" customFormat="1" ht="24.75" customHeight="1">
      <c r="A16" s="17">
        <v>14</v>
      </c>
      <c r="B16" s="59" t="s">
        <v>57</v>
      </c>
      <c r="C16" s="93">
        <v>1997</v>
      </c>
      <c r="D16" s="121">
        <v>4300.5</v>
      </c>
      <c r="E16" s="17">
        <v>20</v>
      </c>
      <c r="F16" s="94"/>
      <c r="G16" s="46" t="s">
        <v>58</v>
      </c>
      <c r="H16" s="96" t="s">
        <v>59</v>
      </c>
    </row>
    <row r="17" spans="1:8" s="34" customFormat="1" ht="27" customHeight="1">
      <c r="A17" s="17">
        <v>15</v>
      </c>
      <c r="B17" s="59" t="s">
        <v>449</v>
      </c>
      <c r="C17" s="93">
        <v>2004</v>
      </c>
      <c r="D17" s="121">
        <v>12976</v>
      </c>
      <c r="E17" s="17"/>
      <c r="F17" s="94"/>
      <c r="G17" s="46" t="s">
        <v>26</v>
      </c>
      <c r="H17" s="96" t="s">
        <v>60</v>
      </c>
    </row>
    <row r="18" spans="1:8" s="34" customFormat="1" ht="21.75" customHeight="1">
      <c r="A18" s="17">
        <v>16</v>
      </c>
      <c r="B18" s="59" t="s">
        <v>61</v>
      </c>
      <c r="C18" s="93">
        <v>1997</v>
      </c>
      <c r="D18" s="121">
        <v>7350</v>
      </c>
      <c r="E18" s="17">
        <v>130</v>
      </c>
      <c r="F18" s="94"/>
      <c r="G18" s="46" t="s">
        <v>26</v>
      </c>
      <c r="H18" s="96" t="s">
        <v>62</v>
      </c>
    </row>
    <row r="19" spans="1:8" s="34" customFormat="1" ht="26.25" customHeight="1">
      <c r="A19" s="17">
        <v>17</v>
      </c>
      <c r="B19" s="59" t="s">
        <v>63</v>
      </c>
      <c r="C19" s="93">
        <v>1996</v>
      </c>
      <c r="D19" s="121">
        <v>86963</v>
      </c>
      <c r="E19" s="17"/>
      <c r="F19" s="94"/>
      <c r="G19" s="46" t="s">
        <v>26</v>
      </c>
      <c r="H19" s="96" t="s">
        <v>49</v>
      </c>
    </row>
    <row r="20" spans="1:8" s="34" customFormat="1" ht="30" customHeight="1">
      <c r="A20" s="17">
        <v>18</v>
      </c>
      <c r="B20" s="59" t="s">
        <v>450</v>
      </c>
      <c r="C20" s="93">
        <v>1997</v>
      </c>
      <c r="D20" s="121">
        <v>138128.86</v>
      </c>
      <c r="E20" s="17">
        <v>381.1</v>
      </c>
      <c r="F20" s="94"/>
      <c r="G20" s="46" t="s">
        <v>26</v>
      </c>
      <c r="H20" s="96" t="s">
        <v>64</v>
      </c>
    </row>
    <row r="21" spans="1:8" s="34" customFormat="1" ht="21.75" customHeight="1">
      <c r="A21" s="17">
        <v>19</v>
      </c>
      <c r="B21" s="59" t="s">
        <v>65</v>
      </c>
      <c r="C21" s="93">
        <v>1996</v>
      </c>
      <c r="D21" s="121">
        <v>95197.51</v>
      </c>
      <c r="E21" s="17">
        <v>114.72</v>
      </c>
      <c r="F21" s="94"/>
      <c r="G21" s="46" t="s">
        <v>26</v>
      </c>
      <c r="H21" s="96" t="s">
        <v>66</v>
      </c>
    </row>
    <row r="22" spans="1:8" s="34" customFormat="1" ht="21.75" customHeight="1">
      <c r="A22" s="17">
        <v>20</v>
      </c>
      <c r="B22" s="59" t="s">
        <v>67</v>
      </c>
      <c r="C22" s="93">
        <v>2003</v>
      </c>
      <c r="D22" s="121">
        <v>4600</v>
      </c>
      <c r="E22" s="17">
        <v>47.76</v>
      </c>
      <c r="F22" s="94"/>
      <c r="G22" s="46" t="s">
        <v>26</v>
      </c>
      <c r="H22" s="96" t="s">
        <v>68</v>
      </c>
    </row>
    <row r="23" spans="1:8" s="34" customFormat="1" ht="25.5" customHeight="1">
      <c r="A23" s="17">
        <v>21</v>
      </c>
      <c r="B23" s="59" t="s">
        <v>69</v>
      </c>
      <c r="C23" s="93">
        <v>2007</v>
      </c>
      <c r="D23" s="121">
        <v>245102.02</v>
      </c>
      <c r="E23" s="17">
        <v>136</v>
      </c>
      <c r="F23" s="94"/>
      <c r="G23" s="46" t="s">
        <v>26</v>
      </c>
      <c r="H23" s="96" t="s">
        <v>70</v>
      </c>
    </row>
    <row r="24" spans="1:8" s="34" customFormat="1" ht="22.5" customHeight="1">
      <c r="A24" s="17">
        <v>22</v>
      </c>
      <c r="B24" s="59" t="s">
        <v>71</v>
      </c>
      <c r="C24" s="93">
        <v>1998</v>
      </c>
      <c r="D24" s="121">
        <v>88614.72</v>
      </c>
      <c r="E24" s="17">
        <v>65</v>
      </c>
      <c r="F24" s="94" t="s">
        <v>72</v>
      </c>
      <c r="G24" s="46" t="s">
        <v>26</v>
      </c>
      <c r="H24" s="100" t="s">
        <v>73</v>
      </c>
    </row>
    <row r="25" spans="1:8" s="34" customFormat="1" ht="20.25" customHeight="1">
      <c r="A25" s="17">
        <v>23</v>
      </c>
      <c r="B25" s="59" t="s">
        <v>74</v>
      </c>
      <c r="C25" s="93">
        <v>1978</v>
      </c>
      <c r="D25" s="121">
        <v>347820.78</v>
      </c>
      <c r="E25" s="17">
        <v>572.49</v>
      </c>
      <c r="F25" s="94" t="s">
        <v>75</v>
      </c>
      <c r="G25" s="46" t="s">
        <v>31</v>
      </c>
      <c r="H25" s="96" t="s">
        <v>76</v>
      </c>
    </row>
    <row r="26" spans="1:8" s="34" customFormat="1" ht="27.75" customHeight="1">
      <c r="A26" s="17">
        <v>24</v>
      </c>
      <c r="B26" s="59" t="s">
        <v>77</v>
      </c>
      <c r="C26" s="93">
        <v>2007</v>
      </c>
      <c r="D26" s="121">
        <v>364864.29</v>
      </c>
      <c r="E26" s="17">
        <v>131.41</v>
      </c>
      <c r="F26" s="94"/>
      <c r="G26" s="46" t="s">
        <v>26</v>
      </c>
      <c r="H26" s="96" t="s">
        <v>78</v>
      </c>
    </row>
    <row r="27" spans="1:8" s="34" customFormat="1" ht="25.5" customHeight="1">
      <c r="A27" s="17">
        <v>25</v>
      </c>
      <c r="B27" s="59" t="s">
        <v>79</v>
      </c>
      <c r="C27" s="93">
        <v>2008</v>
      </c>
      <c r="D27" s="121">
        <v>2449870.49</v>
      </c>
      <c r="E27" s="17">
        <v>497.03</v>
      </c>
      <c r="F27" s="94" t="s">
        <v>53</v>
      </c>
      <c r="G27" s="46" t="s">
        <v>26</v>
      </c>
      <c r="H27" s="96" t="s">
        <v>80</v>
      </c>
    </row>
    <row r="28" spans="1:8" s="34" customFormat="1" ht="28.5" customHeight="1">
      <c r="A28" s="17">
        <v>26</v>
      </c>
      <c r="B28" s="89" t="s">
        <v>81</v>
      </c>
      <c r="C28" s="97">
        <v>1978</v>
      </c>
      <c r="D28" s="121">
        <v>167260.47</v>
      </c>
      <c r="E28" s="17">
        <v>193.1</v>
      </c>
      <c r="F28" s="98"/>
      <c r="G28" s="101" t="s">
        <v>26</v>
      </c>
      <c r="H28" s="99" t="s">
        <v>82</v>
      </c>
    </row>
    <row r="29" spans="1:8" s="34" customFormat="1" ht="22.5" customHeight="1">
      <c r="A29" s="17">
        <v>27</v>
      </c>
      <c r="B29" s="102" t="s">
        <v>83</v>
      </c>
      <c r="C29" s="103">
        <v>1993</v>
      </c>
      <c r="D29" s="121">
        <v>39024</v>
      </c>
      <c r="E29" s="17">
        <v>40</v>
      </c>
      <c r="F29" s="104"/>
      <c r="G29" s="46" t="s">
        <v>26</v>
      </c>
      <c r="H29" s="105" t="s">
        <v>84</v>
      </c>
    </row>
    <row r="30" spans="1:8" s="34" customFormat="1" ht="33.75">
      <c r="A30" s="17">
        <v>28</v>
      </c>
      <c r="B30" s="59" t="s">
        <v>85</v>
      </c>
      <c r="C30" s="93">
        <v>2010</v>
      </c>
      <c r="D30" s="121">
        <v>164143.71</v>
      </c>
      <c r="E30" s="17">
        <v>64.24</v>
      </c>
      <c r="F30" s="94" t="s">
        <v>25</v>
      </c>
      <c r="G30" s="46" t="s">
        <v>86</v>
      </c>
      <c r="H30" s="96" t="s">
        <v>87</v>
      </c>
    </row>
    <row r="31" spans="1:8" s="34" customFormat="1" ht="25.5">
      <c r="A31" s="17">
        <v>29</v>
      </c>
      <c r="B31" s="59" t="s">
        <v>88</v>
      </c>
      <c r="C31" s="93">
        <v>2009</v>
      </c>
      <c r="D31" s="121">
        <v>408407.7</v>
      </c>
      <c r="E31" s="17">
        <v>178.07</v>
      </c>
      <c r="F31" s="94" t="s">
        <v>25</v>
      </c>
      <c r="G31" s="46" t="s">
        <v>26</v>
      </c>
      <c r="H31" s="96" t="s">
        <v>89</v>
      </c>
    </row>
    <row r="32" spans="1:8" s="34" customFormat="1" ht="25.5">
      <c r="A32" s="17">
        <v>30</v>
      </c>
      <c r="B32" s="59" t="s">
        <v>90</v>
      </c>
      <c r="C32" s="93">
        <v>2012</v>
      </c>
      <c r="D32" s="121">
        <v>23696</v>
      </c>
      <c r="E32" s="17"/>
      <c r="F32" s="94"/>
      <c r="G32" s="46"/>
      <c r="H32" s="96" t="s">
        <v>91</v>
      </c>
    </row>
    <row r="33" spans="1:8" s="34" customFormat="1" ht="22.5">
      <c r="A33" s="17">
        <v>31</v>
      </c>
      <c r="B33" s="59" t="s">
        <v>92</v>
      </c>
      <c r="C33" s="93">
        <v>1996</v>
      </c>
      <c r="D33" s="121">
        <v>391251.56</v>
      </c>
      <c r="E33" s="17">
        <v>205.6</v>
      </c>
      <c r="F33" s="94"/>
      <c r="G33" s="46" t="s">
        <v>26</v>
      </c>
      <c r="H33" s="96" t="s">
        <v>93</v>
      </c>
    </row>
    <row r="34" spans="1:8" s="34" customFormat="1" ht="22.5">
      <c r="A34" s="17">
        <v>32</v>
      </c>
      <c r="B34" s="59" t="s">
        <v>94</v>
      </c>
      <c r="C34" s="93" t="s">
        <v>95</v>
      </c>
      <c r="D34" s="121">
        <v>15000</v>
      </c>
      <c r="E34" s="17">
        <v>60</v>
      </c>
      <c r="F34" s="94"/>
      <c r="G34" s="46" t="s">
        <v>26</v>
      </c>
      <c r="H34" s="96" t="s">
        <v>96</v>
      </c>
    </row>
    <row r="35" spans="1:8" s="34" customFormat="1" ht="22.5">
      <c r="A35" s="17">
        <v>33</v>
      </c>
      <c r="B35" s="59" t="s">
        <v>97</v>
      </c>
      <c r="C35" s="93">
        <v>2008</v>
      </c>
      <c r="D35" s="121">
        <v>138297.1</v>
      </c>
      <c r="E35" s="17">
        <v>125.66</v>
      </c>
      <c r="F35" s="94"/>
      <c r="G35" s="46" t="s">
        <v>98</v>
      </c>
      <c r="H35" s="96" t="s">
        <v>80</v>
      </c>
    </row>
    <row r="36" spans="1:8" s="34" customFormat="1" ht="22.5">
      <c r="A36" s="17">
        <v>34</v>
      </c>
      <c r="B36" s="59" t="s">
        <v>99</v>
      </c>
      <c r="C36" s="93">
        <v>2010</v>
      </c>
      <c r="D36" s="121">
        <v>924284.33</v>
      </c>
      <c r="E36" s="17">
        <v>2473.11</v>
      </c>
      <c r="F36" s="94"/>
      <c r="G36" s="46" t="s">
        <v>26</v>
      </c>
      <c r="H36" s="100" t="s">
        <v>100</v>
      </c>
    </row>
    <row r="37" spans="1:8" s="34" customFormat="1" ht="25.5">
      <c r="A37" s="17">
        <v>35</v>
      </c>
      <c r="B37" s="89" t="s">
        <v>101</v>
      </c>
      <c r="C37" s="97">
        <v>2011</v>
      </c>
      <c r="D37" s="121">
        <v>40123.52</v>
      </c>
      <c r="E37" s="17">
        <v>110</v>
      </c>
      <c r="F37" s="98"/>
      <c r="G37" s="101" t="s">
        <v>26</v>
      </c>
      <c r="H37" s="99" t="s">
        <v>102</v>
      </c>
    </row>
    <row r="38" spans="1:8" s="34" customFormat="1" ht="25.5">
      <c r="A38" s="17">
        <v>36</v>
      </c>
      <c r="B38" s="40" t="s">
        <v>103</v>
      </c>
      <c r="C38" s="106">
        <v>2012</v>
      </c>
      <c r="D38" s="121">
        <v>192765.79</v>
      </c>
      <c r="E38" s="17"/>
      <c r="F38" s="107"/>
      <c r="G38" s="46" t="s">
        <v>104</v>
      </c>
      <c r="H38" s="40" t="s">
        <v>105</v>
      </c>
    </row>
    <row r="39" spans="1:8" s="34" customFormat="1" ht="12.75">
      <c r="A39" s="17">
        <v>37</v>
      </c>
      <c r="B39" s="40" t="s">
        <v>106</v>
      </c>
      <c r="C39" s="106">
        <v>2012</v>
      </c>
      <c r="D39" s="121">
        <v>31569.53</v>
      </c>
      <c r="E39" s="17"/>
      <c r="F39" s="107"/>
      <c r="G39" s="46" t="s">
        <v>104</v>
      </c>
      <c r="H39" s="41" t="s">
        <v>107</v>
      </c>
    </row>
    <row r="40" spans="1:8" s="34" customFormat="1" ht="25.5">
      <c r="A40" s="17">
        <v>38</v>
      </c>
      <c r="B40" s="40" t="s">
        <v>108</v>
      </c>
      <c r="C40" s="106">
        <v>2012</v>
      </c>
      <c r="D40" s="121">
        <v>190906.47</v>
      </c>
      <c r="E40" s="17"/>
      <c r="F40" s="107"/>
      <c r="G40" s="46" t="s">
        <v>104</v>
      </c>
      <c r="H40" s="40" t="s">
        <v>109</v>
      </c>
    </row>
    <row r="41" spans="1:8" s="34" customFormat="1" ht="12.75">
      <c r="A41" s="17">
        <v>39</v>
      </c>
      <c r="B41" s="40" t="s">
        <v>110</v>
      </c>
      <c r="C41" s="108">
        <v>2012</v>
      </c>
      <c r="D41" s="122">
        <v>42232.99</v>
      </c>
      <c r="E41" s="109"/>
      <c r="F41" s="110"/>
      <c r="G41" s="46" t="s">
        <v>104</v>
      </c>
      <c r="H41" s="111" t="s">
        <v>111</v>
      </c>
    </row>
    <row r="42" spans="1:8" s="34" customFormat="1" ht="12.75">
      <c r="A42" s="17">
        <v>40</v>
      </c>
      <c r="B42" s="40" t="s">
        <v>112</v>
      </c>
      <c r="C42" s="17">
        <v>2012</v>
      </c>
      <c r="D42" s="121">
        <v>30079.39</v>
      </c>
      <c r="E42" s="17"/>
      <c r="F42" s="41"/>
      <c r="G42" s="46" t="s">
        <v>104</v>
      </c>
      <c r="H42" s="41" t="s">
        <v>93</v>
      </c>
    </row>
    <row r="43" spans="1:8" s="34" customFormat="1" ht="12.75">
      <c r="A43" s="17">
        <v>41</v>
      </c>
      <c r="B43" s="40" t="s">
        <v>113</v>
      </c>
      <c r="C43" s="17">
        <v>2013</v>
      </c>
      <c r="D43" s="121">
        <v>81306.69</v>
      </c>
      <c r="E43" s="17"/>
      <c r="F43" s="41"/>
      <c r="G43" s="46" t="s">
        <v>104</v>
      </c>
      <c r="H43" s="41" t="s">
        <v>36</v>
      </c>
    </row>
    <row r="44" spans="1:8" s="34" customFormat="1" ht="12.75">
      <c r="A44" s="17">
        <v>42</v>
      </c>
      <c r="B44" s="40" t="s">
        <v>114</v>
      </c>
      <c r="C44" s="17">
        <v>2013</v>
      </c>
      <c r="D44" s="121">
        <v>67711.5</v>
      </c>
      <c r="E44" s="17"/>
      <c r="F44" s="41"/>
      <c r="G44" s="46" t="s">
        <v>104</v>
      </c>
      <c r="H44" s="41" t="s">
        <v>115</v>
      </c>
    </row>
    <row r="45" spans="1:8" s="34" customFormat="1" ht="12.75">
      <c r="A45" s="17">
        <v>43</v>
      </c>
      <c r="B45" s="40" t="s">
        <v>116</v>
      </c>
      <c r="C45" s="17">
        <v>2015</v>
      </c>
      <c r="D45" s="121">
        <v>17298.24</v>
      </c>
      <c r="E45" s="17"/>
      <c r="F45" s="41"/>
      <c r="G45" s="46" t="s">
        <v>104</v>
      </c>
      <c r="H45" s="41" t="s">
        <v>68</v>
      </c>
    </row>
    <row r="46" spans="1:8" s="34" customFormat="1" ht="25.5">
      <c r="A46" s="17">
        <v>44</v>
      </c>
      <c r="B46" s="40" t="s">
        <v>117</v>
      </c>
      <c r="C46" s="17">
        <v>2012</v>
      </c>
      <c r="D46" s="121">
        <v>1543335.25</v>
      </c>
      <c r="E46" s="17"/>
      <c r="F46" s="41"/>
      <c r="G46" s="46" t="s">
        <v>118</v>
      </c>
      <c r="H46" s="41" t="s">
        <v>36</v>
      </c>
    </row>
    <row r="47" spans="1:8" s="34" customFormat="1" ht="25.5">
      <c r="A47" s="17">
        <v>45</v>
      </c>
      <c r="B47" s="40" t="s">
        <v>119</v>
      </c>
      <c r="C47" s="17">
        <v>2004</v>
      </c>
      <c r="D47" s="121">
        <v>482142.14</v>
      </c>
      <c r="E47" s="17"/>
      <c r="F47" s="41"/>
      <c r="G47" s="46" t="s">
        <v>120</v>
      </c>
      <c r="H47" s="41" t="s">
        <v>47</v>
      </c>
    </row>
    <row r="48" spans="1:8" s="34" customFormat="1" ht="12.75">
      <c r="A48" s="17">
        <v>46</v>
      </c>
      <c r="B48" s="40" t="s">
        <v>121</v>
      </c>
      <c r="C48" s="17">
        <v>2012</v>
      </c>
      <c r="D48" s="121">
        <v>115968.22</v>
      </c>
      <c r="E48" s="17"/>
      <c r="F48" s="41"/>
      <c r="G48" s="46" t="s">
        <v>122</v>
      </c>
      <c r="H48" s="41" t="s">
        <v>123</v>
      </c>
    </row>
    <row r="49" spans="1:8" s="34" customFormat="1" ht="90">
      <c r="A49" s="17">
        <v>47</v>
      </c>
      <c r="B49" s="40" t="s">
        <v>124</v>
      </c>
      <c r="C49" s="26"/>
      <c r="D49" s="123">
        <v>76464.53</v>
      </c>
      <c r="E49" s="17"/>
      <c r="F49" s="41"/>
      <c r="G49" s="46" t="s">
        <v>125</v>
      </c>
      <c r="H49" s="40" t="s">
        <v>96</v>
      </c>
    </row>
    <row r="50" spans="1:8" s="34" customFormat="1" ht="112.5">
      <c r="A50" s="17">
        <v>48</v>
      </c>
      <c r="B50" s="40" t="s">
        <v>126</v>
      </c>
      <c r="C50" s="17">
        <v>2013</v>
      </c>
      <c r="D50" s="121">
        <v>257700.41</v>
      </c>
      <c r="E50" s="17"/>
      <c r="F50" s="41"/>
      <c r="G50" s="46" t="s">
        <v>127</v>
      </c>
      <c r="H50" s="41" t="s">
        <v>128</v>
      </c>
    </row>
    <row r="51" spans="1:8" s="34" customFormat="1" ht="45">
      <c r="A51" s="17">
        <v>49</v>
      </c>
      <c r="B51" s="40" t="s">
        <v>129</v>
      </c>
      <c r="C51" s="17">
        <v>2013</v>
      </c>
      <c r="D51" s="121">
        <v>1267688.85</v>
      </c>
      <c r="E51" s="17"/>
      <c r="F51" s="41"/>
      <c r="G51" s="46" t="s">
        <v>130</v>
      </c>
      <c r="H51" s="41" t="s">
        <v>96</v>
      </c>
    </row>
    <row r="52" spans="1:8" s="34" customFormat="1" ht="18" customHeight="1">
      <c r="A52" s="17">
        <v>50</v>
      </c>
      <c r="B52" s="40" t="s">
        <v>131</v>
      </c>
      <c r="C52" s="17">
        <v>2014</v>
      </c>
      <c r="D52" s="121">
        <v>567014.1</v>
      </c>
      <c r="E52" s="17"/>
      <c r="F52" s="41"/>
      <c r="G52" s="46"/>
      <c r="H52" s="41" t="s">
        <v>220</v>
      </c>
    </row>
    <row r="53" spans="1:8" s="34" customFormat="1" ht="45">
      <c r="A53" s="17">
        <v>51</v>
      </c>
      <c r="B53" s="34" t="s">
        <v>132</v>
      </c>
      <c r="C53" s="26" t="s">
        <v>133</v>
      </c>
      <c r="D53" s="123">
        <v>6186582.52</v>
      </c>
      <c r="E53" s="26"/>
      <c r="F53" s="40"/>
      <c r="G53" s="46" t="s">
        <v>134</v>
      </c>
      <c r="H53" s="40" t="s">
        <v>135</v>
      </c>
    </row>
    <row r="54" spans="1:8" s="34" customFormat="1" ht="56.25">
      <c r="A54" s="17">
        <v>52</v>
      </c>
      <c r="B54" s="40" t="s">
        <v>136</v>
      </c>
      <c r="C54" s="26">
        <v>2015</v>
      </c>
      <c r="D54" s="123">
        <v>70590</v>
      </c>
      <c r="E54" s="26"/>
      <c r="F54" s="40"/>
      <c r="G54" s="46" t="s">
        <v>137</v>
      </c>
      <c r="H54" s="40" t="s">
        <v>138</v>
      </c>
    </row>
    <row r="55" spans="1:8" s="34" customFormat="1" ht="12.75">
      <c r="A55" s="17">
        <v>53</v>
      </c>
      <c r="B55" s="40" t="s">
        <v>222</v>
      </c>
      <c r="C55" s="26">
        <v>1994</v>
      </c>
      <c r="D55" s="123">
        <v>4175</v>
      </c>
      <c r="E55" s="26"/>
      <c r="F55" s="40"/>
      <c r="G55" s="46" t="s">
        <v>225</v>
      </c>
      <c r="H55" s="40" t="s">
        <v>227</v>
      </c>
    </row>
    <row r="56" spans="1:8" s="34" customFormat="1" ht="12.75">
      <c r="A56" s="17">
        <v>54</v>
      </c>
      <c r="B56" s="40" t="s">
        <v>223</v>
      </c>
      <c r="C56" s="26" t="s">
        <v>224</v>
      </c>
      <c r="D56" s="123">
        <v>10000</v>
      </c>
      <c r="E56" s="26"/>
      <c r="F56" s="40"/>
      <c r="G56" s="46" t="s">
        <v>226</v>
      </c>
      <c r="H56" s="40" t="s">
        <v>228</v>
      </c>
    </row>
    <row r="57" spans="1:8" ht="12.75">
      <c r="A57" s="21"/>
      <c r="B57" s="36" t="s">
        <v>8</v>
      </c>
      <c r="C57" s="21"/>
      <c r="D57" s="37">
        <f>SUM(D3:D56)</f>
        <v>22719860.009999998</v>
      </c>
      <c r="E57" s="38"/>
      <c r="F57" s="21"/>
      <c r="G57" s="38"/>
      <c r="H57" s="51"/>
    </row>
    <row r="58" spans="1:8" ht="12.75">
      <c r="A58" s="220"/>
      <c r="B58" s="220"/>
      <c r="C58" s="220"/>
      <c r="D58" s="220"/>
      <c r="E58" s="220"/>
      <c r="F58" s="220"/>
      <c r="G58" s="220"/>
      <c r="H58" s="220"/>
    </row>
    <row r="59" spans="1:8" ht="19.5" customHeight="1">
      <c r="A59" s="39" t="s">
        <v>13</v>
      </c>
      <c r="B59" s="221" t="s">
        <v>157</v>
      </c>
      <c r="C59" s="221"/>
      <c r="D59" s="221"/>
      <c r="E59" s="221"/>
      <c r="F59" s="221"/>
      <c r="G59" s="221"/>
      <c r="H59" s="221"/>
    </row>
    <row r="60" spans="1:8" s="34" customFormat="1" ht="25.5">
      <c r="A60" s="17">
        <v>1</v>
      </c>
      <c r="B60" s="148" t="s">
        <v>152</v>
      </c>
      <c r="C60" s="149" t="s">
        <v>153</v>
      </c>
      <c r="D60" s="150">
        <v>122739.63</v>
      </c>
      <c r="E60" s="149" t="s">
        <v>154</v>
      </c>
      <c r="F60" s="148" t="s">
        <v>41</v>
      </c>
      <c r="G60" s="32" t="s">
        <v>155</v>
      </c>
      <c r="H60" s="59" t="s">
        <v>156</v>
      </c>
    </row>
    <row r="61" spans="1:8" ht="12.75">
      <c r="A61" s="21"/>
      <c r="B61" s="36" t="s">
        <v>8</v>
      </c>
      <c r="C61" s="21"/>
      <c r="D61" s="37">
        <f>D60</f>
        <v>122739.63</v>
      </c>
      <c r="E61" s="38"/>
      <c r="F61" s="21"/>
      <c r="G61" s="38"/>
      <c r="H61" s="51"/>
    </row>
    <row r="62" spans="1:8" ht="12.75">
      <c r="A62" s="220"/>
      <c r="B62" s="220"/>
      <c r="C62" s="220"/>
      <c r="D62" s="220"/>
      <c r="E62" s="220"/>
      <c r="F62" s="220"/>
      <c r="G62" s="220"/>
      <c r="H62" s="220"/>
    </row>
    <row r="63" spans="1:8" ht="12.75">
      <c r="A63" s="20" t="s">
        <v>14</v>
      </c>
      <c r="B63" s="221" t="s">
        <v>160</v>
      </c>
      <c r="C63" s="221"/>
      <c r="D63" s="221"/>
      <c r="E63" s="221"/>
      <c r="F63" s="221"/>
      <c r="G63" s="221"/>
      <c r="H63" s="221"/>
    </row>
    <row r="64" spans="1:8" s="34" customFormat="1" ht="21" customHeight="1">
      <c r="A64" s="17"/>
      <c r="B64" s="40" t="s">
        <v>161</v>
      </c>
      <c r="C64" s="17"/>
      <c r="D64" s="151"/>
      <c r="E64" s="41"/>
      <c r="F64" s="17"/>
      <c r="G64" s="41"/>
      <c r="H64" s="52"/>
    </row>
    <row r="65" spans="1:8" ht="12.75">
      <c r="A65" s="21"/>
      <c r="B65" s="36" t="s">
        <v>8</v>
      </c>
      <c r="C65" s="21"/>
      <c r="D65" s="37">
        <f>SUM(D64:D64)</f>
        <v>0</v>
      </c>
      <c r="E65" s="38"/>
      <c r="F65" s="21"/>
      <c r="G65" s="38"/>
      <c r="H65" s="51"/>
    </row>
    <row r="66" spans="1:8" s="34" customFormat="1" ht="12.75">
      <c r="A66" s="220"/>
      <c r="B66" s="220"/>
      <c r="C66" s="220"/>
      <c r="D66" s="220"/>
      <c r="E66" s="220"/>
      <c r="F66" s="220"/>
      <c r="G66" s="220"/>
      <c r="H66" s="220"/>
    </row>
    <row r="67" spans="1:8" s="34" customFormat="1" ht="12.75">
      <c r="A67" s="20" t="s">
        <v>15</v>
      </c>
      <c r="B67" s="221" t="s">
        <v>164</v>
      </c>
      <c r="C67" s="221"/>
      <c r="D67" s="221"/>
      <c r="E67" s="221"/>
      <c r="F67" s="221"/>
      <c r="G67" s="221"/>
      <c r="H67" s="221"/>
    </row>
    <row r="68" spans="1:8" s="34" customFormat="1" ht="25.5">
      <c r="A68" s="26">
        <v>1</v>
      </c>
      <c r="B68" s="41" t="s">
        <v>165</v>
      </c>
      <c r="C68" s="17">
        <v>1950</v>
      </c>
      <c r="D68" s="222">
        <v>240000</v>
      </c>
      <c r="E68" s="17"/>
      <c r="F68" s="41" t="s">
        <v>166</v>
      </c>
      <c r="G68" s="40" t="s">
        <v>167</v>
      </c>
      <c r="H68" s="41" t="s">
        <v>168</v>
      </c>
    </row>
    <row r="69" spans="1:8" s="34" customFormat="1" ht="25.5">
      <c r="A69" s="88">
        <v>2</v>
      </c>
      <c r="B69" s="152" t="s">
        <v>169</v>
      </c>
      <c r="C69" s="134">
        <v>1950</v>
      </c>
      <c r="D69" s="223"/>
      <c r="E69" s="134"/>
      <c r="F69" s="152"/>
      <c r="G69" s="40" t="s">
        <v>26</v>
      </c>
      <c r="H69" s="41" t="s">
        <v>168</v>
      </c>
    </row>
    <row r="70" spans="1:8" s="34" customFormat="1" ht="25.5">
      <c r="A70" s="88">
        <v>3</v>
      </c>
      <c r="B70" s="41" t="s">
        <v>170</v>
      </c>
      <c r="C70" s="17">
        <v>1950</v>
      </c>
      <c r="D70" s="223"/>
      <c r="E70" s="17" t="s">
        <v>171</v>
      </c>
      <c r="F70" s="41" t="s">
        <v>41</v>
      </c>
      <c r="G70" s="40" t="s">
        <v>172</v>
      </c>
      <c r="H70" s="41" t="s">
        <v>168</v>
      </c>
    </row>
    <row r="71" spans="1:8" s="34" customFormat="1" ht="25.5">
      <c r="A71" s="26">
        <v>4</v>
      </c>
      <c r="B71" s="41" t="s">
        <v>169</v>
      </c>
      <c r="C71" s="17">
        <v>1950</v>
      </c>
      <c r="D71" s="223"/>
      <c r="E71" s="17" t="s">
        <v>173</v>
      </c>
      <c r="F71" s="41" t="s">
        <v>41</v>
      </c>
      <c r="G71" s="40" t="s">
        <v>26</v>
      </c>
      <c r="H71" s="41" t="s">
        <v>168</v>
      </c>
    </row>
    <row r="72" spans="1:8" s="34" customFormat="1" ht="25.5">
      <c r="A72" s="88">
        <v>5</v>
      </c>
      <c r="B72" s="41" t="s">
        <v>174</v>
      </c>
      <c r="C72" s="17">
        <v>1989</v>
      </c>
      <c r="D72" s="223"/>
      <c r="E72" s="17" t="s">
        <v>175</v>
      </c>
      <c r="F72" s="41"/>
      <c r="G72" s="40" t="s">
        <v>172</v>
      </c>
      <c r="H72" s="41" t="s">
        <v>168</v>
      </c>
    </row>
    <row r="73" spans="1:8" s="34" customFormat="1" ht="25.5">
      <c r="A73" s="88">
        <v>6</v>
      </c>
      <c r="B73" s="41" t="s">
        <v>176</v>
      </c>
      <c r="C73" s="17">
        <v>1994</v>
      </c>
      <c r="D73" s="223"/>
      <c r="E73" s="17" t="s">
        <v>177</v>
      </c>
      <c r="F73" s="41"/>
      <c r="G73" s="40" t="s">
        <v>31</v>
      </c>
      <c r="H73" s="41" t="s">
        <v>168</v>
      </c>
    </row>
    <row r="74" spans="1:8" s="34" customFormat="1" ht="21.75" customHeight="1">
      <c r="A74" s="26">
        <v>7</v>
      </c>
      <c r="B74" s="41" t="s">
        <v>178</v>
      </c>
      <c r="C74" s="17">
        <v>1994</v>
      </c>
      <c r="D74" s="223"/>
      <c r="E74" s="17" t="s">
        <v>179</v>
      </c>
      <c r="F74" s="41"/>
      <c r="G74" s="40" t="s">
        <v>31</v>
      </c>
      <c r="H74" s="41" t="s">
        <v>168</v>
      </c>
    </row>
    <row r="75" spans="1:8" s="34" customFormat="1" ht="25.5">
      <c r="A75" s="88">
        <v>8</v>
      </c>
      <c r="B75" s="41" t="s">
        <v>180</v>
      </c>
      <c r="C75" s="17">
        <v>1994</v>
      </c>
      <c r="D75" s="224"/>
      <c r="E75" s="17" t="s">
        <v>181</v>
      </c>
      <c r="F75" s="41"/>
      <c r="G75" s="40" t="s">
        <v>31</v>
      </c>
      <c r="H75" s="41" t="s">
        <v>168</v>
      </c>
    </row>
    <row r="76" spans="1:8" ht="12.75">
      <c r="A76" s="21"/>
      <c r="B76" s="36" t="s">
        <v>8</v>
      </c>
      <c r="C76" s="47"/>
      <c r="D76" s="37">
        <f>D68</f>
        <v>240000</v>
      </c>
      <c r="E76" s="38"/>
      <c r="F76" s="21"/>
      <c r="G76" s="38"/>
      <c r="H76" s="51"/>
    </row>
    <row r="77" spans="1:8" ht="12.75">
      <c r="A77" s="220"/>
      <c r="B77" s="220"/>
      <c r="C77" s="220"/>
      <c r="D77" s="220"/>
      <c r="E77" s="220"/>
      <c r="F77" s="220"/>
      <c r="G77" s="220"/>
      <c r="H77" s="220"/>
    </row>
    <row r="78" spans="1:8" ht="12.75">
      <c r="A78" s="20" t="s">
        <v>22</v>
      </c>
      <c r="B78" s="221" t="s">
        <v>451</v>
      </c>
      <c r="C78" s="221"/>
      <c r="D78" s="221"/>
      <c r="E78" s="221"/>
      <c r="F78" s="221"/>
      <c r="G78" s="221"/>
      <c r="H78" s="221"/>
    </row>
    <row r="79" spans="1:8" ht="12.75">
      <c r="A79" s="20"/>
      <c r="B79" s="187" t="s">
        <v>455</v>
      </c>
      <c r="C79" s="187"/>
      <c r="D79" s="187"/>
      <c r="E79" s="187"/>
      <c r="F79" s="187"/>
      <c r="G79" s="187"/>
      <c r="H79" s="187"/>
    </row>
    <row r="80" spans="1:8" s="34" customFormat="1" ht="25.5">
      <c r="A80" s="17">
        <v>1</v>
      </c>
      <c r="B80" s="41" t="s">
        <v>184</v>
      </c>
      <c r="C80" s="17">
        <v>1986</v>
      </c>
      <c r="D80" s="35">
        <v>759985.09</v>
      </c>
      <c r="E80" s="17">
        <v>749.26</v>
      </c>
      <c r="F80" s="41" t="s">
        <v>185</v>
      </c>
      <c r="G80" s="197" t="s">
        <v>186</v>
      </c>
      <c r="H80" s="40" t="s">
        <v>187</v>
      </c>
    </row>
    <row r="81" spans="1:8" ht="12.75">
      <c r="A81" s="20"/>
      <c r="B81" s="187" t="s">
        <v>456</v>
      </c>
      <c r="C81" s="187"/>
      <c r="D81" s="187"/>
      <c r="E81" s="187"/>
      <c r="F81" s="187"/>
      <c r="G81" s="187"/>
      <c r="H81" s="187"/>
    </row>
    <row r="82" spans="1:8" s="34" customFormat="1" ht="38.25">
      <c r="A82" s="17">
        <v>1</v>
      </c>
      <c r="B82" s="41" t="s">
        <v>192</v>
      </c>
      <c r="C82" s="17">
        <v>1988</v>
      </c>
      <c r="D82" s="151">
        <v>1175541.81</v>
      </c>
      <c r="E82" s="17">
        <v>2367.3</v>
      </c>
      <c r="F82" s="40" t="s">
        <v>193</v>
      </c>
      <c r="G82" s="52" t="s">
        <v>214</v>
      </c>
      <c r="H82" s="41" t="s">
        <v>215</v>
      </c>
    </row>
    <row r="83" spans="1:8" ht="12.75">
      <c r="A83" s="21"/>
      <c r="B83" s="36" t="s">
        <v>8</v>
      </c>
      <c r="C83" s="21"/>
      <c r="D83" s="37">
        <f>SUM(D80:D82)</f>
        <v>1935526.9</v>
      </c>
      <c r="E83" s="38"/>
      <c r="F83" s="21"/>
      <c r="G83" s="38"/>
      <c r="H83" s="51"/>
    </row>
    <row r="84" spans="1:8" ht="12.75">
      <c r="A84" s="220"/>
      <c r="B84" s="220"/>
      <c r="C84" s="220"/>
      <c r="D84" s="220"/>
      <c r="E84" s="220"/>
      <c r="F84" s="220"/>
      <c r="G84" s="220"/>
      <c r="H84" s="220"/>
    </row>
    <row r="85" spans="1:8" ht="12.75">
      <c r="A85" s="20" t="s">
        <v>16</v>
      </c>
      <c r="B85" s="221" t="s">
        <v>457</v>
      </c>
      <c r="C85" s="221"/>
      <c r="D85" s="221"/>
      <c r="E85" s="221"/>
      <c r="F85" s="221"/>
      <c r="G85" s="221"/>
      <c r="H85" s="221"/>
    </row>
    <row r="86" spans="1:8" s="34" customFormat="1" ht="38.25">
      <c r="A86" s="17">
        <v>1</v>
      </c>
      <c r="B86" s="41" t="s">
        <v>192</v>
      </c>
      <c r="C86" s="141"/>
      <c r="D86" s="151">
        <v>100000</v>
      </c>
      <c r="E86" s="17">
        <v>576.99</v>
      </c>
      <c r="F86" s="40" t="s">
        <v>193</v>
      </c>
      <c r="G86" s="32" t="s">
        <v>26</v>
      </c>
      <c r="H86" s="41" t="s">
        <v>194</v>
      </c>
    </row>
    <row r="87" spans="1:8" ht="12.75">
      <c r="A87" s="21"/>
      <c r="B87" s="36" t="s">
        <v>8</v>
      </c>
      <c r="C87" s="21"/>
      <c r="D87" s="37">
        <f>SUM(D86:D86)</f>
        <v>100000</v>
      </c>
      <c r="E87" s="38"/>
      <c r="F87" s="21"/>
      <c r="G87" s="38"/>
      <c r="H87" s="51"/>
    </row>
    <row r="88" spans="1:8" ht="12.75">
      <c r="A88" s="220"/>
      <c r="B88" s="220"/>
      <c r="C88" s="220"/>
      <c r="D88" s="220"/>
      <c r="E88" s="220"/>
      <c r="F88" s="220"/>
      <c r="G88" s="220"/>
      <c r="H88" s="220"/>
    </row>
    <row r="89" spans="1:8" ht="12.75">
      <c r="A89" s="20">
        <v>7</v>
      </c>
      <c r="B89" s="225" t="s">
        <v>208</v>
      </c>
      <c r="C89" s="226"/>
      <c r="D89" s="226"/>
      <c r="E89" s="226"/>
      <c r="F89" s="226"/>
      <c r="G89" s="226"/>
      <c r="H89" s="227"/>
    </row>
    <row r="90" spans="1:8" s="34" customFormat="1" ht="38.25">
      <c r="A90" s="17">
        <v>1</v>
      </c>
      <c r="B90" s="41" t="s">
        <v>192</v>
      </c>
      <c r="C90" s="17">
        <v>1988</v>
      </c>
      <c r="D90" s="33">
        <v>1087002.5</v>
      </c>
      <c r="E90" s="17">
        <v>2189</v>
      </c>
      <c r="F90" s="40" t="s">
        <v>193</v>
      </c>
      <c r="G90" s="32" t="s">
        <v>26</v>
      </c>
      <c r="H90" s="41" t="s">
        <v>209</v>
      </c>
    </row>
    <row r="91" spans="1:8" ht="12.75">
      <c r="A91" s="21"/>
      <c r="B91" s="36" t="s">
        <v>8</v>
      </c>
      <c r="C91" s="21"/>
      <c r="D91" s="37">
        <f>SUM(D90:D90)</f>
        <v>1087002.5</v>
      </c>
      <c r="E91" s="38"/>
      <c r="F91" s="21"/>
      <c r="G91" s="38"/>
      <c r="H91" s="51"/>
    </row>
    <row r="92" spans="1:8" ht="12.75">
      <c r="A92" s="17"/>
      <c r="B92" s="45"/>
      <c r="C92" s="27"/>
      <c r="D92" s="44"/>
      <c r="E92" s="25"/>
      <c r="F92" s="17"/>
      <c r="G92" s="41"/>
      <c r="H92" s="23"/>
    </row>
    <row r="93" spans="1:8" ht="25.5">
      <c r="A93" s="20">
        <v>8</v>
      </c>
      <c r="B93" s="31" t="s">
        <v>200</v>
      </c>
      <c r="C93" s="48"/>
      <c r="D93" s="45"/>
      <c r="E93" s="45"/>
      <c r="F93" s="48"/>
      <c r="G93" s="45"/>
      <c r="H93" s="23"/>
    </row>
    <row r="94" spans="1:8" ht="38.25">
      <c r="A94" s="17">
        <v>1</v>
      </c>
      <c r="B94" s="25" t="s">
        <v>192</v>
      </c>
      <c r="C94" s="15">
        <v>1963</v>
      </c>
      <c r="D94" s="118">
        <v>789180.62</v>
      </c>
      <c r="E94" s="15">
        <v>1730.05</v>
      </c>
      <c r="F94" s="29" t="s">
        <v>196</v>
      </c>
      <c r="G94" s="40" t="s">
        <v>26</v>
      </c>
      <c r="H94" s="25" t="s">
        <v>197</v>
      </c>
    </row>
    <row r="95" spans="1:8" ht="38.25">
      <c r="A95" s="17">
        <v>2</v>
      </c>
      <c r="B95" s="43" t="s">
        <v>198</v>
      </c>
      <c r="C95" s="50">
        <v>1967</v>
      </c>
      <c r="D95" s="30">
        <v>708011.34</v>
      </c>
      <c r="E95" s="50">
        <v>2522</v>
      </c>
      <c r="F95" s="42" t="s">
        <v>196</v>
      </c>
      <c r="G95" s="40" t="s">
        <v>26</v>
      </c>
      <c r="H95" s="43" t="s">
        <v>197</v>
      </c>
    </row>
    <row r="96" spans="1:8" ht="38.25">
      <c r="A96" s="17">
        <v>3</v>
      </c>
      <c r="B96" s="25" t="s">
        <v>199</v>
      </c>
      <c r="C96" s="15">
        <v>1993</v>
      </c>
      <c r="D96" s="30">
        <v>258862.13</v>
      </c>
      <c r="E96" s="15">
        <v>642.88</v>
      </c>
      <c r="F96" s="29" t="s">
        <v>196</v>
      </c>
      <c r="G96" s="40" t="s">
        <v>26</v>
      </c>
      <c r="H96" s="25" t="s">
        <v>197</v>
      </c>
    </row>
    <row r="97" spans="1:8" ht="12.75">
      <c r="A97" s="21"/>
      <c r="B97" s="36" t="s">
        <v>8</v>
      </c>
      <c r="C97" s="21"/>
      <c r="D97" s="37">
        <f>SUM(D94:D96)</f>
        <v>1756054.0899999999</v>
      </c>
      <c r="E97" s="38"/>
      <c r="F97" s="21"/>
      <c r="G97" s="38"/>
      <c r="H97" s="51"/>
    </row>
    <row r="98" spans="1:8" ht="12.75">
      <c r="A98" s="220"/>
      <c r="B98" s="220"/>
      <c r="C98" s="220"/>
      <c r="D98" s="220"/>
      <c r="E98" s="220"/>
      <c r="F98" s="220"/>
      <c r="G98" s="220"/>
      <c r="H98" s="220"/>
    </row>
    <row r="99" spans="1:8" ht="12.75">
      <c r="A99" s="20">
        <v>9</v>
      </c>
      <c r="B99" s="217" t="s">
        <v>261</v>
      </c>
      <c r="C99" s="218"/>
      <c r="D99" s="218"/>
      <c r="E99" s="218"/>
      <c r="F99" s="219"/>
      <c r="G99" s="41"/>
      <c r="H99" s="41"/>
    </row>
    <row r="100" spans="1:8" ht="22.5">
      <c r="A100" s="15">
        <v>1</v>
      </c>
      <c r="B100" s="40" t="s">
        <v>139</v>
      </c>
      <c r="C100" s="26">
        <v>2006</v>
      </c>
      <c r="D100" s="123">
        <v>929205.07</v>
      </c>
      <c r="E100" s="26">
        <v>734.57</v>
      </c>
      <c r="F100" s="40" t="s">
        <v>25</v>
      </c>
      <c r="G100" s="46" t="s">
        <v>26</v>
      </c>
      <c r="H100" s="40" t="s">
        <v>140</v>
      </c>
    </row>
    <row r="101" spans="1:8" ht="12.75">
      <c r="A101" s="21"/>
      <c r="B101" s="36" t="s">
        <v>8</v>
      </c>
      <c r="C101" s="21"/>
      <c r="D101" s="37">
        <f>SUM(D100:D100)</f>
        <v>929205.07</v>
      </c>
      <c r="E101" s="38"/>
      <c r="F101" s="21"/>
      <c r="G101" s="38"/>
      <c r="H101" s="51"/>
    </row>
  </sheetData>
  <sheetProtection/>
  <mergeCells count="16">
    <mergeCell ref="B89:H89"/>
    <mergeCell ref="A88:H88"/>
    <mergeCell ref="B67:H67"/>
    <mergeCell ref="A77:H77"/>
    <mergeCell ref="B85:H85"/>
    <mergeCell ref="B78:H78"/>
    <mergeCell ref="B99:F99"/>
    <mergeCell ref="B2:E2"/>
    <mergeCell ref="A58:H58"/>
    <mergeCell ref="B59:H59"/>
    <mergeCell ref="A62:H62"/>
    <mergeCell ref="B63:H63"/>
    <mergeCell ref="A98:H98"/>
    <mergeCell ref="A66:H66"/>
    <mergeCell ref="A84:H84"/>
    <mergeCell ref="D68:D75"/>
  </mergeCells>
  <printOptions horizontalCentered="1"/>
  <pageMargins left="0.39" right="0.5905511811023623" top="0.77" bottom="0.1968503937007874" header="0.24" footer="0.35433070866141736"/>
  <pageSetup fitToHeight="0" fitToWidth="1" horizontalDpi="600" verticalDpi="600" orientation="landscape" paperSize="9" scale="73" r:id="rId1"/>
  <headerFooter alignWithMargins="0">
    <oddHeader>&amp;R&amp;"Arial,Pogrubiony"&amp;12&amp;U
&amp;"Arial,Pogrubiona kursywa"&amp;11Tabela nr 1
Wykaz budynków i budowli</oddHeader>
  </headerFooter>
  <rowBreaks count="3" manualBreakCount="3">
    <brk id="27" max="7" man="1"/>
    <brk id="51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SheetLayoutView="100" zoomScalePageLayoutView="0" workbookViewId="0" topLeftCell="A1">
      <selection activeCell="J46" sqref="J46"/>
    </sheetView>
  </sheetViews>
  <sheetFormatPr defaultColWidth="9.140625" defaultRowHeight="12.75"/>
  <cols>
    <col min="1" max="1" width="7.7109375" style="4" customWidth="1"/>
    <col min="2" max="2" width="60.8515625" style="5" customWidth="1"/>
    <col min="3" max="3" width="13.140625" style="4" customWidth="1"/>
    <col min="4" max="4" width="20.57421875" style="10" customWidth="1"/>
    <col min="5" max="5" width="17.421875" style="2" customWidth="1"/>
    <col min="6" max="6" width="11.421875" style="2" bestFit="1" customWidth="1"/>
    <col min="7" max="8" width="9.140625" style="2" customWidth="1"/>
    <col min="9" max="9" width="13.8515625" style="2" bestFit="1" customWidth="1"/>
    <col min="10" max="16384" width="9.140625" style="2" customWidth="1"/>
  </cols>
  <sheetData>
    <row r="1" spans="1:4" ht="12.75">
      <c r="A1" s="14"/>
      <c r="D1" s="9" t="s">
        <v>399</v>
      </c>
    </row>
    <row r="2" spans="1:4" ht="12.75">
      <c r="A2" s="14"/>
      <c r="D2" s="9" t="s">
        <v>11</v>
      </c>
    </row>
    <row r="3" spans="1:4" ht="12.75">
      <c r="A3" s="14"/>
      <c r="D3" s="9"/>
    </row>
    <row r="4" spans="1:4" ht="25.5" customHeight="1">
      <c r="A4" s="11" t="s">
        <v>5</v>
      </c>
      <c r="B4" s="28" t="s">
        <v>3</v>
      </c>
      <c r="C4" s="11" t="s">
        <v>4</v>
      </c>
      <c r="D4" s="90" t="s">
        <v>2</v>
      </c>
    </row>
    <row r="5" spans="1:4" s="7" customFormat="1" ht="12.75">
      <c r="A5" s="242" t="s">
        <v>453</v>
      </c>
      <c r="B5" s="242"/>
      <c r="C5" s="242"/>
      <c r="D5" s="242"/>
    </row>
    <row r="6" spans="1:4" s="7" customFormat="1" ht="12.75">
      <c r="A6" s="26">
        <v>1</v>
      </c>
      <c r="B6" s="40" t="s">
        <v>145</v>
      </c>
      <c r="C6" s="26">
        <v>2013</v>
      </c>
      <c r="D6" s="116">
        <v>8780</v>
      </c>
    </row>
    <row r="7" spans="1:4" s="7" customFormat="1" ht="12.75">
      <c r="A7" s="26">
        <v>2</v>
      </c>
      <c r="B7" s="40" t="s">
        <v>146</v>
      </c>
      <c r="C7" s="26">
        <v>2013</v>
      </c>
      <c r="D7" s="91">
        <v>20995</v>
      </c>
    </row>
    <row r="8" spans="1:4" s="7" customFormat="1" ht="12.75">
      <c r="A8" s="26">
        <v>3</v>
      </c>
      <c r="B8" s="40" t="s">
        <v>147</v>
      </c>
      <c r="C8" s="26">
        <v>2013</v>
      </c>
      <c r="D8" s="91">
        <v>4290</v>
      </c>
    </row>
    <row r="9" spans="1:4" s="7" customFormat="1" ht="12.75">
      <c r="A9" s="26">
        <v>4</v>
      </c>
      <c r="B9" s="40" t="s">
        <v>148</v>
      </c>
      <c r="C9" s="26">
        <v>2013</v>
      </c>
      <c r="D9" s="91">
        <v>4030</v>
      </c>
    </row>
    <row r="10" spans="1:4" s="7" customFormat="1" ht="12.75">
      <c r="A10" s="26">
        <v>5</v>
      </c>
      <c r="B10" s="40" t="s">
        <v>149</v>
      </c>
      <c r="C10" s="26">
        <v>2014</v>
      </c>
      <c r="D10" s="91">
        <v>29800</v>
      </c>
    </row>
    <row r="11" spans="1:4" s="7" customFormat="1" ht="12.75">
      <c r="A11" s="26">
        <v>6</v>
      </c>
      <c r="B11" s="40" t="s">
        <v>229</v>
      </c>
      <c r="C11" s="26">
        <v>2014</v>
      </c>
      <c r="D11" s="91">
        <v>2080</v>
      </c>
    </row>
    <row r="12" spans="1:4" s="7" customFormat="1" ht="12.75">
      <c r="A12" s="26">
        <v>7</v>
      </c>
      <c r="B12" s="40" t="s">
        <v>230</v>
      </c>
      <c r="C12" s="26">
        <v>2015</v>
      </c>
      <c r="D12" s="91">
        <v>1587</v>
      </c>
    </row>
    <row r="13" spans="1:4" s="7" customFormat="1" ht="12.75">
      <c r="A13" s="26">
        <v>8</v>
      </c>
      <c r="B13" s="40" t="s">
        <v>229</v>
      </c>
      <c r="C13" s="26">
        <v>2015</v>
      </c>
      <c r="D13" s="91">
        <v>2050</v>
      </c>
    </row>
    <row r="14" spans="1:4" s="7" customFormat="1" ht="12.75">
      <c r="A14" s="26">
        <v>9</v>
      </c>
      <c r="B14" s="40" t="s">
        <v>229</v>
      </c>
      <c r="C14" s="26">
        <v>2015</v>
      </c>
      <c r="D14" s="91">
        <v>2050</v>
      </c>
    </row>
    <row r="15" spans="1:4" s="7" customFormat="1" ht="12.75">
      <c r="A15" s="26">
        <v>10</v>
      </c>
      <c r="B15" s="40" t="s">
        <v>229</v>
      </c>
      <c r="C15" s="26">
        <v>2014</v>
      </c>
      <c r="D15" s="91">
        <v>1200</v>
      </c>
    </row>
    <row r="16" spans="1:4" s="7" customFormat="1" ht="12.75">
      <c r="A16" s="26">
        <v>11</v>
      </c>
      <c r="B16" s="40" t="s">
        <v>229</v>
      </c>
      <c r="C16" s="26">
        <v>2017</v>
      </c>
      <c r="D16" s="91">
        <v>2050</v>
      </c>
    </row>
    <row r="17" spans="1:4" s="7" customFormat="1" ht="12.75">
      <c r="A17" s="26">
        <v>11</v>
      </c>
      <c r="B17" s="40" t="s">
        <v>150</v>
      </c>
      <c r="C17" s="26">
        <v>2014.2017</v>
      </c>
      <c r="D17" s="91">
        <v>123927</v>
      </c>
    </row>
    <row r="18" spans="1:4" ht="12.75">
      <c r="A18" s="243" t="s">
        <v>8</v>
      </c>
      <c r="B18" s="243"/>
      <c r="C18" s="243"/>
      <c r="D18" s="12">
        <f>SUM(D6:D17)</f>
        <v>202839</v>
      </c>
    </row>
    <row r="19" spans="1:4" ht="12.75">
      <c r="A19" s="8"/>
      <c r="B19" s="8"/>
      <c r="C19" s="8"/>
      <c r="D19" s="13"/>
    </row>
    <row r="20" spans="1:4" ht="12.75">
      <c r="A20" s="244" t="s">
        <v>158</v>
      </c>
      <c r="B20" s="244"/>
      <c r="C20" s="244"/>
      <c r="D20" s="244"/>
    </row>
    <row r="21" spans="1:4" s="7" customFormat="1" ht="12.75">
      <c r="A21" s="58">
        <v>1</v>
      </c>
      <c r="B21" s="59" t="s">
        <v>159</v>
      </c>
      <c r="C21" s="60"/>
      <c r="D21" s="61"/>
    </row>
    <row r="22" spans="1:4" ht="12.75" customHeight="1">
      <c r="A22" s="243" t="s">
        <v>8</v>
      </c>
      <c r="B22" s="243"/>
      <c r="C22" s="243"/>
      <c r="D22" s="12">
        <f>SUM(D21:D21)</f>
        <v>0</v>
      </c>
    </row>
    <row r="23" spans="1:4" ht="12.75" customHeight="1">
      <c r="A23" s="8"/>
      <c r="B23" s="8"/>
      <c r="C23" s="8"/>
      <c r="D23" s="13"/>
    </row>
    <row r="24" spans="1:4" ht="12.75">
      <c r="A24" s="244" t="s">
        <v>162</v>
      </c>
      <c r="B24" s="244"/>
      <c r="C24" s="244"/>
      <c r="D24" s="244"/>
    </row>
    <row r="25" spans="1:4" s="143" customFormat="1" ht="12.75">
      <c r="A25" s="117">
        <v>1</v>
      </c>
      <c r="B25" s="59" t="s">
        <v>159</v>
      </c>
      <c r="C25" s="60"/>
      <c r="D25" s="61"/>
    </row>
    <row r="26" spans="1:4" ht="12.75">
      <c r="A26" s="243" t="s">
        <v>8</v>
      </c>
      <c r="B26" s="243"/>
      <c r="C26" s="243"/>
      <c r="D26" s="12">
        <f>SUM(D25:D25)</f>
        <v>0</v>
      </c>
    </row>
    <row r="27" spans="1:4" ht="12.75" customHeight="1">
      <c r="A27" s="228"/>
      <c r="B27" s="229"/>
      <c r="C27" s="229"/>
      <c r="D27" s="230"/>
    </row>
    <row r="28" spans="1:4" ht="12.75">
      <c r="A28" s="245" t="s">
        <v>182</v>
      </c>
      <c r="B28" s="246"/>
      <c r="C28" s="62"/>
      <c r="D28" s="63"/>
    </row>
    <row r="29" spans="1:4" s="7" customFormat="1" ht="12.75">
      <c r="A29" s="26">
        <v>1</v>
      </c>
      <c r="B29" s="59" t="s">
        <v>264</v>
      </c>
      <c r="C29" s="60"/>
      <c r="D29" s="61">
        <v>10829.43</v>
      </c>
    </row>
    <row r="30" spans="1:4" ht="12.75">
      <c r="A30" s="231" t="s">
        <v>8</v>
      </c>
      <c r="B30" s="232"/>
      <c r="C30" s="233"/>
      <c r="D30" s="12">
        <f>SUM(D29:D29)</f>
        <v>10829.43</v>
      </c>
    </row>
    <row r="31" spans="1:4" ht="12.75">
      <c r="A31" s="228"/>
      <c r="B31" s="229"/>
      <c r="C31" s="229"/>
      <c r="D31" s="230"/>
    </row>
    <row r="32" spans="1:4" ht="12.75">
      <c r="A32" s="235" t="s">
        <v>452</v>
      </c>
      <c r="B32" s="247"/>
      <c r="C32" s="247"/>
      <c r="D32" s="248"/>
    </row>
    <row r="33" spans="1:4" ht="12.75">
      <c r="A33" s="199"/>
      <c r="B33" s="199" t="s">
        <v>455</v>
      </c>
      <c r="C33" s="200"/>
      <c r="D33" s="200"/>
    </row>
    <row r="34" spans="1:4" s="7" customFormat="1" ht="12.75">
      <c r="A34" s="26">
        <v>1</v>
      </c>
      <c r="B34" s="40" t="s">
        <v>190</v>
      </c>
      <c r="C34" s="26">
        <v>2013</v>
      </c>
      <c r="D34" s="68">
        <v>2000</v>
      </c>
    </row>
    <row r="35" spans="1:4" s="7" customFormat="1" ht="12.75">
      <c r="A35" s="26">
        <v>2</v>
      </c>
      <c r="B35" s="40" t="s">
        <v>191</v>
      </c>
      <c r="C35" s="26">
        <v>2013</v>
      </c>
      <c r="D35" s="68">
        <v>3561.5</v>
      </c>
    </row>
    <row r="36" spans="1:4" ht="12.75">
      <c r="A36" s="199"/>
      <c r="B36" s="199" t="s">
        <v>456</v>
      </c>
      <c r="C36" s="200"/>
      <c r="D36" s="200"/>
    </row>
    <row r="37" spans="1:4" s="7" customFormat="1" ht="15.75" customHeight="1">
      <c r="A37" s="26">
        <v>3</v>
      </c>
      <c r="B37" s="40" t="s">
        <v>216</v>
      </c>
      <c r="C37" s="26">
        <v>2013</v>
      </c>
      <c r="D37" s="68">
        <v>5050</v>
      </c>
    </row>
    <row r="38" spans="1:4" s="7" customFormat="1" ht="15.75" customHeight="1">
      <c r="A38" s="26">
        <v>4</v>
      </c>
      <c r="B38" s="40" t="s">
        <v>217</v>
      </c>
      <c r="C38" s="26">
        <v>2013</v>
      </c>
      <c r="D38" s="68">
        <v>18040.5</v>
      </c>
    </row>
    <row r="39" spans="1:4" s="7" customFormat="1" ht="15.75" customHeight="1">
      <c r="A39" s="26">
        <v>5</v>
      </c>
      <c r="B39" s="40" t="s">
        <v>144</v>
      </c>
      <c r="C39" s="26">
        <v>2013</v>
      </c>
      <c r="D39" s="68">
        <v>4214</v>
      </c>
    </row>
    <row r="40" spans="1:4" s="7" customFormat="1" ht="15.75" customHeight="1">
      <c r="A40" s="26">
        <v>6</v>
      </c>
      <c r="B40" s="40" t="s">
        <v>218</v>
      </c>
      <c r="C40" s="26">
        <v>2013</v>
      </c>
      <c r="D40" s="68">
        <v>1700</v>
      </c>
    </row>
    <row r="41" spans="1:4" s="7" customFormat="1" ht="15.75" customHeight="1">
      <c r="A41" s="26">
        <v>7</v>
      </c>
      <c r="B41" s="40" t="s">
        <v>216</v>
      </c>
      <c r="C41" s="26">
        <v>2013</v>
      </c>
      <c r="D41" s="68">
        <v>6900</v>
      </c>
    </row>
    <row r="42" spans="1:4" s="7" customFormat="1" ht="15.75" customHeight="1">
      <c r="A42" s="26">
        <v>8</v>
      </c>
      <c r="B42" s="40" t="s">
        <v>249</v>
      </c>
      <c r="C42" s="26">
        <v>2014</v>
      </c>
      <c r="D42" s="68">
        <v>4500</v>
      </c>
    </row>
    <row r="43" spans="1:4" s="7" customFormat="1" ht="15.75" customHeight="1">
      <c r="A43" s="26">
        <v>9</v>
      </c>
      <c r="B43" s="40" t="s">
        <v>250</v>
      </c>
      <c r="C43" s="26">
        <v>2014</v>
      </c>
      <c r="D43" s="68">
        <v>3000</v>
      </c>
    </row>
    <row r="44" spans="1:4" s="7" customFormat="1" ht="15.75" customHeight="1">
      <c r="A44" s="26">
        <v>11</v>
      </c>
      <c r="B44" s="40" t="s">
        <v>252</v>
      </c>
      <c r="C44" s="26">
        <v>2014</v>
      </c>
      <c r="D44" s="68">
        <v>1900</v>
      </c>
    </row>
    <row r="45" spans="1:4" s="7" customFormat="1" ht="15.75" customHeight="1">
      <c r="A45" s="26">
        <v>12</v>
      </c>
      <c r="B45" s="40" t="s">
        <v>253</v>
      </c>
      <c r="C45" s="26">
        <v>2014</v>
      </c>
      <c r="D45" s="68">
        <v>798</v>
      </c>
    </row>
    <row r="46" spans="1:4" s="7" customFormat="1" ht="15.75" customHeight="1">
      <c r="A46" s="26">
        <v>14</v>
      </c>
      <c r="B46" s="40" t="s">
        <v>255</v>
      </c>
      <c r="C46" s="26">
        <v>2017</v>
      </c>
      <c r="D46" s="91">
        <v>250</v>
      </c>
    </row>
    <row r="47" spans="1:4" s="7" customFormat="1" ht="15.75" customHeight="1">
      <c r="A47" s="26">
        <v>15</v>
      </c>
      <c r="B47" s="40" t="s">
        <v>256</v>
      </c>
      <c r="C47" s="26">
        <v>2017</v>
      </c>
      <c r="D47" s="91">
        <v>460</v>
      </c>
    </row>
    <row r="48" spans="1:4" s="7" customFormat="1" ht="15.75" customHeight="1">
      <c r="A48" s="26">
        <v>16</v>
      </c>
      <c r="B48" s="40" t="s">
        <v>257</v>
      </c>
      <c r="C48" s="26">
        <v>2015</v>
      </c>
      <c r="D48" s="91">
        <v>1350</v>
      </c>
    </row>
    <row r="49" spans="1:4" s="7" customFormat="1" ht="15.75" customHeight="1">
      <c r="A49" s="26">
        <v>17</v>
      </c>
      <c r="B49" s="40" t="s">
        <v>258</v>
      </c>
      <c r="C49" s="26">
        <v>2016</v>
      </c>
      <c r="D49" s="91">
        <v>1560</v>
      </c>
    </row>
    <row r="50" spans="1:4" s="7" customFormat="1" ht="15.75" customHeight="1">
      <c r="A50" s="26">
        <v>18</v>
      </c>
      <c r="B50" s="40" t="s">
        <v>259</v>
      </c>
      <c r="C50" s="26">
        <v>2016</v>
      </c>
      <c r="D50" s="68">
        <v>1880</v>
      </c>
    </row>
    <row r="51" spans="1:4" s="7" customFormat="1" ht="15.75" customHeight="1">
      <c r="A51" s="26">
        <v>19</v>
      </c>
      <c r="B51" s="40" t="s">
        <v>216</v>
      </c>
      <c r="C51" s="26">
        <v>2017</v>
      </c>
      <c r="D51" s="68">
        <v>7500</v>
      </c>
    </row>
    <row r="52" spans="1:4" s="7" customFormat="1" ht="15.75" customHeight="1">
      <c r="A52" s="26">
        <v>20</v>
      </c>
      <c r="B52" s="40" t="s">
        <v>265</v>
      </c>
      <c r="C52" s="26">
        <v>2017</v>
      </c>
      <c r="D52" s="68">
        <v>10000</v>
      </c>
    </row>
    <row r="53" spans="1:4" s="7" customFormat="1" ht="15.75" customHeight="1">
      <c r="A53" s="26">
        <v>21</v>
      </c>
      <c r="B53" s="40" t="s">
        <v>271</v>
      </c>
      <c r="C53" s="26">
        <v>2018</v>
      </c>
      <c r="D53" s="68">
        <v>7800</v>
      </c>
    </row>
    <row r="54" spans="1:4" ht="12.75">
      <c r="A54" s="231" t="s">
        <v>8</v>
      </c>
      <c r="B54" s="232"/>
      <c r="C54" s="233"/>
      <c r="D54" s="12">
        <f>SUM(D34:D53)</f>
        <v>82464</v>
      </c>
    </row>
    <row r="55" spans="1:4" ht="12.75">
      <c r="A55" s="249"/>
      <c r="B55" s="236"/>
      <c r="C55" s="236"/>
      <c r="D55" s="237"/>
    </row>
    <row r="56" spans="1:4" ht="12.75">
      <c r="A56" s="235" t="s">
        <v>458</v>
      </c>
      <c r="B56" s="250"/>
      <c r="C56" s="250"/>
      <c r="D56" s="251"/>
    </row>
    <row r="57" spans="1:4" s="7" customFormat="1" ht="12.75">
      <c r="A57" s="18">
        <v>1</v>
      </c>
      <c r="B57" s="22" t="s">
        <v>195</v>
      </c>
      <c r="C57" s="18">
        <v>2015</v>
      </c>
      <c r="D57" s="19">
        <v>595</v>
      </c>
    </row>
    <row r="58" spans="1:4" s="7" customFormat="1" ht="12.75">
      <c r="A58" s="18">
        <v>2</v>
      </c>
      <c r="B58" s="22" t="s">
        <v>233</v>
      </c>
      <c r="C58" s="18">
        <v>2015</v>
      </c>
      <c r="D58" s="19">
        <v>1650</v>
      </c>
    </row>
    <row r="59" spans="1:4" s="7" customFormat="1" ht="12.75">
      <c r="A59" s="18">
        <v>3</v>
      </c>
      <c r="B59" s="22" t="s">
        <v>234</v>
      </c>
      <c r="C59" s="18">
        <v>2015</v>
      </c>
      <c r="D59" s="19" t="s">
        <v>235</v>
      </c>
    </row>
    <row r="60" spans="1:4" s="7" customFormat="1" ht="12.75">
      <c r="A60" s="18">
        <v>4</v>
      </c>
      <c r="B60" s="22" t="s">
        <v>236</v>
      </c>
      <c r="C60" s="18">
        <v>2015</v>
      </c>
      <c r="D60" s="19" t="s">
        <v>237</v>
      </c>
    </row>
    <row r="61" spans="1:4" s="7" customFormat="1" ht="12.75">
      <c r="A61" s="18">
        <v>5</v>
      </c>
      <c r="B61" s="22" t="s">
        <v>238</v>
      </c>
      <c r="C61" s="18">
        <v>2015</v>
      </c>
      <c r="D61" s="19">
        <v>399</v>
      </c>
    </row>
    <row r="62" spans="1:4" s="7" customFormat="1" ht="12.75">
      <c r="A62" s="18">
        <v>6</v>
      </c>
      <c r="B62" s="22" t="s">
        <v>239</v>
      </c>
      <c r="C62" s="18">
        <v>2015</v>
      </c>
      <c r="D62" s="19">
        <v>485</v>
      </c>
    </row>
    <row r="63" spans="1:4" s="7" customFormat="1" ht="12.75">
      <c r="A63" s="18">
        <v>7</v>
      </c>
      <c r="B63" s="22" t="s">
        <v>240</v>
      </c>
      <c r="C63" s="18">
        <v>2015</v>
      </c>
      <c r="D63" s="19">
        <v>1193.1</v>
      </c>
    </row>
    <row r="64" spans="1:4" s="7" customFormat="1" ht="12.75">
      <c r="A64" s="18">
        <v>8</v>
      </c>
      <c r="B64" s="22" t="s">
        <v>241</v>
      </c>
      <c r="C64" s="18">
        <v>2016</v>
      </c>
      <c r="D64" s="19">
        <v>1400</v>
      </c>
    </row>
    <row r="65" spans="1:4" s="7" customFormat="1" ht="12.75">
      <c r="A65" s="18">
        <v>9</v>
      </c>
      <c r="B65" s="22" t="s">
        <v>241</v>
      </c>
      <c r="C65" s="18">
        <v>2016</v>
      </c>
      <c r="D65" s="19">
        <v>1400</v>
      </c>
    </row>
    <row r="66" spans="1:4" s="7" customFormat="1" ht="12.75">
      <c r="A66" s="18">
        <v>10</v>
      </c>
      <c r="B66" s="22" t="s">
        <v>241</v>
      </c>
      <c r="C66" s="18">
        <v>2016</v>
      </c>
      <c r="D66" s="19">
        <v>1400</v>
      </c>
    </row>
    <row r="67" spans="1:4" s="7" customFormat="1" ht="12.75">
      <c r="A67" s="18">
        <v>11</v>
      </c>
      <c r="B67" s="22" t="s">
        <v>241</v>
      </c>
      <c r="C67" s="18">
        <v>2016</v>
      </c>
      <c r="D67" s="19">
        <v>1400</v>
      </c>
    </row>
    <row r="68" spans="1:4" s="7" customFormat="1" ht="12.75">
      <c r="A68" s="18">
        <v>12</v>
      </c>
      <c r="B68" s="22" t="s">
        <v>242</v>
      </c>
      <c r="C68" s="18">
        <v>2016</v>
      </c>
      <c r="D68" s="19">
        <v>12448</v>
      </c>
    </row>
    <row r="69" spans="1:4" s="7" customFormat="1" ht="12.75">
      <c r="A69" s="18">
        <v>13</v>
      </c>
      <c r="B69" s="22" t="s">
        <v>269</v>
      </c>
      <c r="C69" s="18">
        <v>2017</v>
      </c>
      <c r="D69" s="19">
        <v>3495</v>
      </c>
    </row>
    <row r="70" spans="1:4" s="7" customFormat="1" ht="12.75">
      <c r="A70" s="18">
        <v>14</v>
      </c>
      <c r="B70" s="22" t="s">
        <v>270</v>
      </c>
      <c r="C70" s="18">
        <v>2018</v>
      </c>
      <c r="D70" s="19">
        <v>8750</v>
      </c>
    </row>
    <row r="71" spans="1:4" s="7" customFormat="1" ht="12.75">
      <c r="A71" s="18">
        <v>15</v>
      </c>
      <c r="B71" s="22" t="s">
        <v>270</v>
      </c>
      <c r="C71" s="18">
        <v>2018</v>
      </c>
      <c r="D71" s="19">
        <v>8750</v>
      </c>
    </row>
    <row r="72" spans="1:4" ht="12.75">
      <c r="A72" s="231" t="s">
        <v>8</v>
      </c>
      <c r="B72" s="232"/>
      <c r="C72" s="233"/>
      <c r="D72" s="12">
        <f>SUM(D57:D71)</f>
        <v>43365.1</v>
      </c>
    </row>
    <row r="73" spans="1:4" ht="12.75">
      <c r="A73" s="228"/>
      <c r="B73" s="229"/>
      <c r="C73" s="229"/>
      <c r="D73" s="230"/>
    </row>
    <row r="74" spans="1:4" s="7" customFormat="1" ht="15.75" customHeight="1">
      <c r="A74" s="235" t="s">
        <v>267</v>
      </c>
      <c r="B74" s="250"/>
      <c r="C74" s="250"/>
      <c r="D74" s="251"/>
    </row>
    <row r="75" spans="1:4" s="7" customFormat="1" ht="15.75" customHeight="1">
      <c r="A75" s="153">
        <v>1</v>
      </c>
      <c r="B75" s="89" t="s">
        <v>211</v>
      </c>
      <c r="C75" s="154">
        <v>2014</v>
      </c>
      <c r="D75" s="156">
        <v>16605</v>
      </c>
    </row>
    <row r="76" spans="1:5" s="7" customFormat="1" ht="15.75" customHeight="1">
      <c r="A76" s="153">
        <v>2</v>
      </c>
      <c r="B76" s="119" t="s">
        <v>246</v>
      </c>
      <c r="C76" s="88">
        <v>2017</v>
      </c>
      <c r="D76" s="157">
        <v>2000</v>
      </c>
      <c r="E76" s="116"/>
    </row>
    <row r="77" spans="1:4" s="7" customFormat="1" ht="15.75" customHeight="1">
      <c r="A77" s="153">
        <v>3</v>
      </c>
      <c r="B77" s="40" t="s">
        <v>210</v>
      </c>
      <c r="C77" s="26"/>
      <c r="D77" s="157">
        <v>1950</v>
      </c>
    </row>
    <row r="78" spans="1:4" s="7" customFormat="1" ht="74.25" customHeight="1">
      <c r="A78" s="153">
        <v>4</v>
      </c>
      <c r="B78" s="155" t="s">
        <v>213</v>
      </c>
      <c r="C78" s="158"/>
      <c r="D78" s="157">
        <v>6700</v>
      </c>
    </row>
    <row r="79" spans="1:4" s="7" customFormat="1" ht="15.75" customHeight="1">
      <c r="A79" s="231" t="s">
        <v>8</v>
      </c>
      <c r="B79" s="232"/>
      <c r="C79" s="233"/>
      <c r="D79" s="12">
        <f>SUM(D75:D78)</f>
        <v>27255</v>
      </c>
    </row>
    <row r="80" spans="1:4" s="7" customFormat="1" ht="15.75" customHeight="1">
      <c r="A80" s="228"/>
      <c r="B80" s="229"/>
      <c r="C80" s="229"/>
      <c r="D80" s="230"/>
    </row>
    <row r="81" spans="1:4" s="7" customFormat="1" ht="15.75" customHeight="1">
      <c r="A81" s="225" t="s">
        <v>268</v>
      </c>
      <c r="B81" s="257"/>
      <c r="C81" s="257"/>
      <c r="D81" s="258"/>
    </row>
    <row r="82" spans="1:4" s="7" customFormat="1" ht="15.75" customHeight="1">
      <c r="A82" s="26">
        <v>1</v>
      </c>
      <c r="B82" s="40" t="s">
        <v>201</v>
      </c>
      <c r="C82" s="26">
        <v>2013</v>
      </c>
      <c r="D82" s="68">
        <v>1765</v>
      </c>
    </row>
    <row r="83" spans="1:4" s="7" customFormat="1" ht="15.75" customHeight="1">
      <c r="A83" s="26">
        <v>2</v>
      </c>
      <c r="B83" s="34" t="s">
        <v>203</v>
      </c>
      <c r="C83" s="26">
        <v>2017</v>
      </c>
      <c r="D83" s="68">
        <v>2498.99</v>
      </c>
    </row>
    <row r="84" spans="1:4" s="7" customFormat="1" ht="15.75" customHeight="1">
      <c r="A84" s="26">
        <v>3</v>
      </c>
      <c r="B84" s="40" t="s">
        <v>202</v>
      </c>
      <c r="C84" s="26">
        <v>2014</v>
      </c>
      <c r="D84" s="68">
        <v>2299</v>
      </c>
    </row>
    <row r="85" spans="1:4" s="7" customFormat="1" ht="15" customHeight="1">
      <c r="A85" s="26">
        <v>4</v>
      </c>
      <c r="B85" s="34" t="s">
        <v>203</v>
      </c>
      <c r="C85" s="26">
        <v>2015</v>
      </c>
      <c r="D85" s="68">
        <v>1234.05</v>
      </c>
    </row>
    <row r="86" spans="1:4" s="7" customFormat="1" ht="15.75" customHeight="1">
      <c r="A86" s="231" t="s">
        <v>8</v>
      </c>
      <c r="B86" s="232"/>
      <c r="C86" s="233"/>
      <c r="D86" s="12">
        <f>SUM(D82:D85)</f>
        <v>7797.04</v>
      </c>
    </row>
    <row r="87" spans="1:4" s="7" customFormat="1" ht="15.75" customHeight="1">
      <c r="A87" s="228"/>
      <c r="B87" s="229"/>
      <c r="C87" s="229"/>
      <c r="D87" s="230"/>
    </row>
    <row r="88" spans="1:4" ht="12.75">
      <c r="A88" s="69"/>
      <c r="B88" s="69"/>
      <c r="C88" s="69"/>
      <c r="D88" s="124"/>
    </row>
    <row r="89" spans="1:4" ht="12.75">
      <c r="A89" s="125" t="s">
        <v>18</v>
      </c>
      <c r="B89" s="126"/>
      <c r="C89" s="72"/>
      <c r="D89" s="127" t="s">
        <v>17</v>
      </c>
    </row>
    <row r="90" spans="1:4" ht="12.75">
      <c r="A90" s="125"/>
      <c r="B90" s="126"/>
      <c r="C90" s="72"/>
      <c r="D90" s="127"/>
    </row>
    <row r="91" spans="1:4" ht="12.75" customHeight="1">
      <c r="A91" s="11" t="s">
        <v>5</v>
      </c>
      <c r="B91" s="28" t="s">
        <v>3</v>
      </c>
      <c r="C91" s="11" t="s">
        <v>4</v>
      </c>
      <c r="D91" s="54" t="s">
        <v>2</v>
      </c>
    </row>
    <row r="92" spans="1:4" s="7" customFormat="1" ht="12.75">
      <c r="A92" s="225" t="s">
        <v>453</v>
      </c>
      <c r="B92" s="226"/>
      <c r="C92" s="226"/>
      <c r="D92" s="227"/>
    </row>
    <row r="93" spans="1:4" s="7" customFormat="1" ht="12.75">
      <c r="A93" s="26">
        <v>1</v>
      </c>
      <c r="B93" s="40" t="s">
        <v>231</v>
      </c>
      <c r="C93" s="26">
        <v>2016</v>
      </c>
      <c r="D93" s="91">
        <v>3249</v>
      </c>
    </row>
    <row r="94" spans="1:4" s="7" customFormat="1" ht="12.75">
      <c r="A94" s="26">
        <v>2</v>
      </c>
      <c r="B94" s="40" t="s">
        <v>262</v>
      </c>
      <c r="C94" s="26">
        <v>2017</v>
      </c>
      <c r="D94" s="91">
        <v>2438.99</v>
      </c>
    </row>
    <row r="95" spans="1:4" s="7" customFormat="1" ht="12.75">
      <c r="A95" s="26">
        <v>3</v>
      </c>
      <c r="B95" s="40" t="s">
        <v>232</v>
      </c>
      <c r="C95" s="26">
        <v>2013</v>
      </c>
      <c r="D95" s="91">
        <v>1749</v>
      </c>
    </row>
    <row r="96" spans="1:4" ht="12.75">
      <c r="A96" s="67"/>
      <c r="B96" s="57" t="s">
        <v>8</v>
      </c>
      <c r="C96" s="67"/>
      <c r="D96" s="12">
        <f>SUM(D93:D95)</f>
        <v>7436.99</v>
      </c>
    </row>
    <row r="97" spans="1:4" s="7" customFormat="1" ht="12.75">
      <c r="A97" s="6"/>
      <c r="B97" s="8"/>
      <c r="C97" s="6"/>
      <c r="D97" s="13"/>
    </row>
    <row r="98" spans="1:4" s="7" customFormat="1" ht="12.75">
      <c r="A98" s="259" t="s">
        <v>158</v>
      </c>
      <c r="B98" s="260"/>
      <c r="C98" s="260"/>
      <c r="D98" s="261"/>
    </row>
    <row r="99" spans="1:4" s="7" customFormat="1" ht="12.75">
      <c r="A99" s="70">
        <v>1</v>
      </c>
      <c r="B99" s="56" t="s">
        <v>159</v>
      </c>
      <c r="C99" s="55"/>
      <c r="D99" s="71"/>
    </row>
    <row r="100" spans="1:4" s="7" customFormat="1" ht="12.75">
      <c r="A100" s="252" t="s">
        <v>8</v>
      </c>
      <c r="B100" s="253"/>
      <c r="C100" s="254"/>
      <c r="D100" s="66">
        <f>SUM(D99:D99)</f>
        <v>0</v>
      </c>
    </row>
    <row r="101" spans="1:4" s="7" customFormat="1" ht="12.75" customHeight="1">
      <c r="A101" s="72"/>
      <c r="B101" s="73"/>
      <c r="C101" s="74"/>
      <c r="D101" s="75"/>
    </row>
    <row r="102" spans="1:4" s="7" customFormat="1" ht="12.75">
      <c r="A102" s="262" t="s">
        <v>163</v>
      </c>
      <c r="B102" s="263"/>
      <c r="C102" s="263"/>
      <c r="D102" s="264"/>
    </row>
    <row r="103" spans="1:4" s="132" customFormat="1" ht="12.75">
      <c r="A103" s="128">
        <v>1</v>
      </c>
      <c r="B103" s="129" t="s">
        <v>159</v>
      </c>
      <c r="C103" s="130"/>
      <c r="D103" s="131"/>
    </row>
    <row r="104" spans="1:4" ht="12.75">
      <c r="A104" s="231" t="s">
        <v>8</v>
      </c>
      <c r="B104" s="232"/>
      <c r="C104" s="233"/>
      <c r="D104" s="12">
        <f>SUM(D103:D103)</f>
        <v>0</v>
      </c>
    </row>
    <row r="105" spans="1:4" ht="12.75">
      <c r="A105" s="8"/>
      <c r="B105" s="8"/>
      <c r="C105" s="8"/>
      <c r="D105" s="76"/>
    </row>
    <row r="106" spans="1:4" ht="12.75">
      <c r="A106" s="225" t="s">
        <v>182</v>
      </c>
      <c r="B106" s="226"/>
      <c r="C106" s="255"/>
      <c r="D106" s="256"/>
    </row>
    <row r="107" spans="1:4" s="7" customFormat="1" ht="12.75">
      <c r="A107" s="26">
        <v>1</v>
      </c>
      <c r="B107" s="59" t="s">
        <v>159</v>
      </c>
      <c r="C107" s="60"/>
      <c r="D107" s="61"/>
    </row>
    <row r="108" spans="1:4" ht="12.75">
      <c r="A108" s="65"/>
      <c r="B108" s="65" t="s">
        <v>8</v>
      </c>
      <c r="C108" s="65"/>
      <c r="D108" s="77">
        <f>SUM(D107:D107)</f>
        <v>0</v>
      </c>
    </row>
    <row r="109" spans="1:4" ht="12.75">
      <c r="A109" s="8"/>
      <c r="B109" s="8"/>
      <c r="C109" s="8"/>
      <c r="D109" s="13"/>
    </row>
    <row r="110" spans="1:4" ht="12.75">
      <c r="A110" s="235" t="s">
        <v>452</v>
      </c>
      <c r="B110" s="238"/>
      <c r="C110" s="62"/>
      <c r="D110" s="63"/>
    </row>
    <row r="111" spans="1:4" ht="12.75">
      <c r="A111" s="199"/>
      <c r="B111" s="199" t="s">
        <v>455</v>
      </c>
      <c r="C111" s="200"/>
      <c r="D111" s="200"/>
    </row>
    <row r="112" spans="1:4" s="7" customFormat="1" ht="12.75">
      <c r="A112" s="26">
        <v>1</v>
      </c>
      <c r="B112" s="40" t="s">
        <v>188</v>
      </c>
      <c r="C112" s="26">
        <v>2013</v>
      </c>
      <c r="D112" s="68">
        <v>700</v>
      </c>
    </row>
    <row r="113" spans="1:4" s="7" customFormat="1" ht="15" customHeight="1">
      <c r="A113" s="26">
        <v>2</v>
      </c>
      <c r="B113" s="40" t="s">
        <v>189</v>
      </c>
      <c r="C113" s="26">
        <v>2013</v>
      </c>
      <c r="D113" s="68">
        <v>900</v>
      </c>
    </row>
    <row r="114" spans="1:4" ht="12.75">
      <c r="A114" s="199"/>
      <c r="B114" s="199" t="s">
        <v>456</v>
      </c>
      <c r="C114" s="200"/>
      <c r="D114" s="200"/>
    </row>
    <row r="115" spans="1:4" s="7" customFormat="1" ht="15" customHeight="1">
      <c r="A115" s="26">
        <v>3</v>
      </c>
      <c r="B115" s="40" t="s">
        <v>260</v>
      </c>
      <c r="C115" s="26">
        <v>2015</v>
      </c>
      <c r="D115" s="189">
        <v>4750</v>
      </c>
    </row>
    <row r="116" spans="1:4" s="7" customFormat="1" ht="15" customHeight="1">
      <c r="A116" s="26">
        <v>4</v>
      </c>
      <c r="B116" s="40" t="s">
        <v>260</v>
      </c>
      <c r="C116" s="26">
        <v>2017</v>
      </c>
      <c r="D116" s="189">
        <v>4000</v>
      </c>
    </row>
    <row r="117" spans="1:4" s="7" customFormat="1" ht="15" customHeight="1">
      <c r="A117" s="26">
        <v>5</v>
      </c>
      <c r="B117" s="40" t="s">
        <v>272</v>
      </c>
      <c r="C117" s="26">
        <v>2018</v>
      </c>
      <c r="D117" s="190">
        <v>2000</v>
      </c>
    </row>
    <row r="118" spans="1:4" s="7" customFormat="1" ht="15.75" customHeight="1">
      <c r="A118" s="26">
        <v>6</v>
      </c>
      <c r="B118" s="40" t="s">
        <v>251</v>
      </c>
      <c r="C118" s="26">
        <v>2014</v>
      </c>
      <c r="D118" s="68">
        <v>2500</v>
      </c>
    </row>
    <row r="119" spans="1:4" s="7" customFormat="1" ht="15.75" customHeight="1">
      <c r="A119" s="26">
        <v>7</v>
      </c>
      <c r="B119" s="40" t="s">
        <v>254</v>
      </c>
      <c r="C119" s="26">
        <v>2014</v>
      </c>
      <c r="D119" s="68">
        <v>1000</v>
      </c>
    </row>
    <row r="120" spans="1:4" ht="12.75">
      <c r="A120" s="57"/>
      <c r="B120" s="57" t="s">
        <v>8</v>
      </c>
      <c r="C120" s="57"/>
      <c r="D120" s="12">
        <f>SUM(D110:D119)</f>
        <v>15850</v>
      </c>
    </row>
    <row r="121" spans="1:4" ht="12.75">
      <c r="A121" s="239"/>
      <c r="B121" s="240"/>
      <c r="C121" s="240"/>
      <c r="D121" s="241"/>
    </row>
    <row r="122" spans="1:4" ht="12.75">
      <c r="A122" s="235" t="s">
        <v>458</v>
      </c>
      <c r="B122" s="236"/>
      <c r="C122" s="236"/>
      <c r="D122" s="237"/>
    </row>
    <row r="123" spans="1:4" s="7" customFormat="1" ht="12.75">
      <c r="A123" s="26">
        <v>1</v>
      </c>
      <c r="B123" s="22" t="s">
        <v>243</v>
      </c>
      <c r="C123" s="18">
        <v>2015</v>
      </c>
      <c r="D123" s="19">
        <v>1970</v>
      </c>
    </row>
    <row r="124" spans="1:4" s="7" customFormat="1" ht="12.75">
      <c r="A124" s="26">
        <v>2</v>
      </c>
      <c r="B124" s="22" t="s">
        <v>244</v>
      </c>
      <c r="C124" s="18">
        <v>2015</v>
      </c>
      <c r="D124" s="19">
        <v>1600</v>
      </c>
    </row>
    <row r="125" spans="1:4" s="7" customFormat="1" ht="12.75">
      <c r="A125" s="26">
        <v>3</v>
      </c>
      <c r="B125" s="22" t="s">
        <v>245</v>
      </c>
      <c r="C125" s="18">
        <v>2016</v>
      </c>
      <c r="D125" s="19">
        <v>1349.99</v>
      </c>
    </row>
    <row r="126" spans="1:4" s="7" customFormat="1" ht="12.75">
      <c r="A126" s="26">
        <v>5</v>
      </c>
      <c r="B126" s="22" t="s">
        <v>266</v>
      </c>
      <c r="C126" s="136">
        <v>2017</v>
      </c>
      <c r="D126" s="137">
        <v>1998</v>
      </c>
    </row>
    <row r="127" spans="1:4" ht="12.75">
      <c r="A127" s="231" t="s">
        <v>8</v>
      </c>
      <c r="B127" s="232"/>
      <c r="C127" s="233"/>
      <c r="D127" s="12">
        <f>SUM(D123:D126)</f>
        <v>6917.99</v>
      </c>
    </row>
    <row r="128" spans="1:4" ht="12.75">
      <c r="A128" s="78"/>
      <c r="B128" s="78"/>
      <c r="C128" s="79"/>
      <c r="D128" s="80"/>
    </row>
    <row r="129" spans="1:4" s="7" customFormat="1" ht="12.75">
      <c r="A129" s="225" t="s">
        <v>267</v>
      </c>
      <c r="B129" s="227"/>
      <c r="C129" s="81"/>
      <c r="D129" s="64"/>
    </row>
    <row r="130" spans="1:4" s="7" customFormat="1" ht="12.75">
      <c r="A130" s="26">
        <v>1</v>
      </c>
      <c r="B130" s="52" t="s">
        <v>212</v>
      </c>
      <c r="C130" s="24"/>
      <c r="D130" s="144">
        <v>2000</v>
      </c>
    </row>
    <row r="131" spans="1:4" ht="12.75">
      <c r="A131" s="234" t="s">
        <v>8</v>
      </c>
      <c r="B131" s="234"/>
      <c r="C131" s="234"/>
      <c r="D131" s="82">
        <f>SUM(D130)</f>
        <v>2000</v>
      </c>
    </row>
    <row r="132" spans="1:4" ht="12.75">
      <c r="A132" s="8"/>
      <c r="B132" s="8"/>
      <c r="C132" s="8"/>
      <c r="D132" s="76"/>
    </row>
    <row r="133" spans="1:4" s="7" customFormat="1" ht="12.75">
      <c r="A133" s="225" t="s">
        <v>268</v>
      </c>
      <c r="B133" s="227"/>
      <c r="C133" s="145"/>
      <c r="D133" s="146"/>
    </row>
    <row r="134" spans="1:4" s="7" customFormat="1" ht="12.75">
      <c r="A134" s="26">
        <v>1</v>
      </c>
      <c r="B134" s="40" t="s">
        <v>206</v>
      </c>
      <c r="C134" s="26">
        <v>2013</v>
      </c>
      <c r="D134" s="68">
        <v>2698.98</v>
      </c>
    </row>
    <row r="135" spans="1:4" s="7" customFormat="1" ht="12.75">
      <c r="A135" s="26">
        <v>2</v>
      </c>
      <c r="B135" s="40" t="s">
        <v>205</v>
      </c>
      <c r="C135" s="26">
        <v>2014</v>
      </c>
      <c r="D135" s="68">
        <v>2278.95</v>
      </c>
    </row>
    <row r="136" spans="1:4" s="7" customFormat="1" ht="12.75">
      <c r="A136" s="26">
        <v>3</v>
      </c>
      <c r="B136" s="188" t="s">
        <v>207</v>
      </c>
      <c r="C136" s="26">
        <v>2013</v>
      </c>
      <c r="D136" s="68">
        <v>1900.01</v>
      </c>
    </row>
    <row r="137" spans="1:4" s="7" customFormat="1" ht="12.75">
      <c r="A137" s="26">
        <v>4</v>
      </c>
      <c r="B137" s="188" t="s">
        <v>248</v>
      </c>
      <c r="C137" s="88">
        <v>2016</v>
      </c>
      <c r="D137" s="133">
        <v>2229</v>
      </c>
    </row>
    <row r="138" spans="1:4" s="7" customFormat="1" ht="12.75">
      <c r="A138" s="26">
        <v>5</v>
      </c>
      <c r="B138" s="188" t="s">
        <v>263</v>
      </c>
      <c r="C138" s="88">
        <v>2017</v>
      </c>
      <c r="D138" s="133">
        <v>2498.99</v>
      </c>
    </row>
    <row r="139" spans="1:4" ht="12.75">
      <c r="A139" s="67"/>
      <c r="B139" s="57" t="s">
        <v>8</v>
      </c>
      <c r="C139" s="57"/>
      <c r="D139" s="12">
        <f>SUM(D134:D138)</f>
        <v>11605.93</v>
      </c>
    </row>
    <row r="140" spans="1:4" ht="12.75">
      <c r="A140" s="228"/>
      <c r="B140" s="229"/>
      <c r="C140" s="229"/>
      <c r="D140" s="230"/>
    </row>
    <row r="141" spans="1:4" ht="12.75">
      <c r="A141" s="228"/>
      <c r="B141" s="229"/>
      <c r="C141" s="229"/>
      <c r="D141" s="230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37">
    <mergeCell ref="A102:D102"/>
    <mergeCell ref="A74:D74"/>
    <mergeCell ref="A56:D56"/>
    <mergeCell ref="A100:C100"/>
    <mergeCell ref="A106:D106"/>
    <mergeCell ref="A92:D92"/>
    <mergeCell ref="A81:D81"/>
    <mergeCell ref="A86:C86"/>
    <mergeCell ref="A87:D87"/>
    <mergeCell ref="A98:D98"/>
    <mergeCell ref="A72:C72"/>
    <mergeCell ref="A73:D73"/>
    <mergeCell ref="A30:C30"/>
    <mergeCell ref="A27:D27"/>
    <mergeCell ref="A31:D31"/>
    <mergeCell ref="A79:C79"/>
    <mergeCell ref="A80:D80"/>
    <mergeCell ref="A28:B28"/>
    <mergeCell ref="A32:D32"/>
    <mergeCell ref="A54:C54"/>
    <mergeCell ref="A55:D55"/>
    <mergeCell ref="A5:D5"/>
    <mergeCell ref="A18:C18"/>
    <mergeCell ref="A20:D20"/>
    <mergeCell ref="A24:D24"/>
    <mergeCell ref="A22:C22"/>
    <mergeCell ref="A26:C26"/>
    <mergeCell ref="A141:D141"/>
    <mergeCell ref="A104:C104"/>
    <mergeCell ref="A133:B133"/>
    <mergeCell ref="A129:B129"/>
    <mergeCell ref="A131:C131"/>
    <mergeCell ref="A140:D140"/>
    <mergeCell ref="A127:C127"/>
    <mergeCell ref="A122:D122"/>
    <mergeCell ref="A110:B110"/>
    <mergeCell ref="A121:D121"/>
  </mergeCells>
  <printOptions horizontalCentered="1"/>
  <pageMargins left="0.5511811023622047" right="0.1968503937007874" top="0.3937007874015748" bottom="0.1968503937007874" header="0.5118110236220472" footer="0.5118110236220472"/>
  <pageSetup horizontalDpi="600" verticalDpi="600" orientation="portrait" paperSize="9" scale="63" r:id="rId1"/>
  <rowBreaks count="1" manualBreakCount="1">
    <brk id="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6.140625" style="2" customWidth="1"/>
    <col min="2" max="2" width="30.57421875" style="3" customWidth="1"/>
    <col min="3" max="3" width="22.28125" style="83" customWidth="1"/>
    <col min="4" max="4" width="19.57421875" style="83" customWidth="1"/>
    <col min="5" max="5" width="19.57421875" style="2" customWidth="1"/>
    <col min="6" max="16384" width="9.140625" style="2" customWidth="1"/>
  </cols>
  <sheetData>
    <row r="1" ht="12.75">
      <c r="D1" s="120" t="s">
        <v>398</v>
      </c>
    </row>
    <row r="3" spans="1:4" ht="27.75" customHeight="1">
      <c r="A3" s="84" t="s">
        <v>6</v>
      </c>
      <c r="B3" s="85" t="s">
        <v>19</v>
      </c>
      <c r="C3" s="86" t="s">
        <v>221</v>
      </c>
      <c r="D3" s="86" t="s">
        <v>20</v>
      </c>
    </row>
    <row r="4" spans="1:7" s="7" customFormat="1" ht="32.25" customHeight="1">
      <c r="A4" s="17">
        <v>1</v>
      </c>
      <c r="B4" s="160" t="s">
        <v>23</v>
      </c>
      <c r="C4" s="121">
        <v>706516.79</v>
      </c>
      <c r="D4" s="161" t="s">
        <v>219</v>
      </c>
      <c r="G4" s="16"/>
    </row>
    <row r="5" spans="1:4" s="7" customFormat="1" ht="32.25" customHeight="1">
      <c r="A5" s="17">
        <v>2</v>
      </c>
      <c r="B5" s="193" t="s">
        <v>151</v>
      </c>
      <c r="C5" s="138">
        <v>50000</v>
      </c>
      <c r="D5" s="35">
        <v>186801.08</v>
      </c>
    </row>
    <row r="6" spans="1:8" s="7" customFormat="1" ht="32.25" customHeight="1">
      <c r="A6" s="17">
        <v>3</v>
      </c>
      <c r="B6" s="52" t="s">
        <v>160</v>
      </c>
      <c r="C6" s="121">
        <f>10000+7049.99+2815+2960</f>
        <v>22824.989999999998</v>
      </c>
      <c r="D6" s="139" t="s">
        <v>219</v>
      </c>
      <c r="E6" s="191"/>
      <c r="H6" s="140"/>
    </row>
    <row r="7" spans="1:5" s="7" customFormat="1" ht="42.75" customHeight="1">
      <c r="A7" s="17">
        <v>4</v>
      </c>
      <c r="B7" s="52" t="s">
        <v>164</v>
      </c>
      <c r="C7" s="121">
        <v>1807054.08</v>
      </c>
      <c r="D7" s="139" t="s">
        <v>219</v>
      </c>
      <c r="E7" s="192"/>
    </row>
    <row r="8" spans="1:5" s="7" customFormat="1" ht="32.25" customHeight="1">
      <c r="A8" s="265">
        <v>5</v>
      </c>
      <c r="B8" s="52" t="s">
        <v>451</v>
      </c>
      <c r="C8" s="121"/>
      <c r="D8" s="141"/>
      <c r="E8" s="192"/>
    </row>
    <row r="9" spans="1:5" s="7" customFormat="1" ht="32.25" customHeight="1">
      <c r="A9" s="267"/>
      <c r="B9" s="52" t="s">
        <v>455</v>
      </c>
      <c r="C9" s="121">
        <f>203520.76+5000</f>
        <v>208520.76</v>
      </c>
      <c r="D9" s="141">
        <v>1357.48</v>
      </c>
      <c r="E9" s="192"/>
    </row>
    <row r="10" spans="1:5" s="7" customFormat="1" ht="32.25" customHeight="1">
      <c r="A10" s="267"/>
      <c r="B10" s="142" t="s">
        <v>183</v>
      </c>
      <c r="C10" s="121">
        <v>56448.41</v>
      </c>
      <c r="D10" s="161" t="s">
        <v>219</v>
      </c>
      <c r="E10" s="192"/>
    </row>
    <row r="11" spans="1:5" s="7" customFormat="1" ht="32.25" customHeight="1">
      <c r="A11" s="266"/>
      <c r="B11" s="142" t="s">
        <v>456</v>
      </c>
      <c r="C11" s="121">
        <v>179156.15</v>
      </c>
      <c r="D11" s="141">
        <v>45545.72</v>
      </c>
      <c r="E11" s="192"/>
    </row>
    <row r="12" spans="1:5" s="7" customFormat="1" ht="32.25" customHeight="1">
      <c r="A12" s="17">
        <v>6</v>
      </c>
      <c r="B12" s="52" t="s">
        <v>457</v>
      </c>
      <c r="C12" s="121">
        <f>60447.58+899+1049+1948</f>
        <v>64343.58</v>
      </c>
      <c r="D12" s="141">
        <v>9654.23</v>
      </c>
      <c r="E12" s="116"/>
    </row>
    <row r="13" spans="1:5" s="7" customFormat="1" ht="32.25" customHeight="1">
      <c r="A13" s="265">
        <v>7</v>
      </c>
      <c r="B13" s="52" t="s">
        <v>208</v>
      </c>
      <c r="C13" s="121">
        <v>96880.95</v>
      </c>
      <c r="D13" s="141">
        <v>44926.12</v>
      </c>
      <c r="E13" s="116"/>
    </row>
    <row r="14" spans="1:5" s="7" customFormat="1" ht="32.25" customHeight="1">
      <c r="A14" s="266"/>
      <c r="B14" s="142" t="s">
        <v>247</v>
      </c>
      <c r="C14" s="121">
        <f>950+820</f>
        <v>1770</v>
      </c>
      <c r="D14" s="161" t="s">
        <v>219</v>
      </c>
      <c r="E14" s="116"/>
    </row>
    <row r="15" spans="1:5" s="7" customFormat="1" ht="32.25" customHeight="1">
      <c r="A15" s="17">
        <v>8</v>
      </c>
      <c r="B15" s="52" t="s">
        <v>204</v>
      </c>
      <c r="C15" s="35">
        <f>141091.44+2028.99+6699.99+3829</f>
        <v>153649.41999999998</v>
      </c>
      <c r="D15" s="35">
        <v>38481.22</v>
      </c>
      <c r="E15" s="140"/>
    </row>
    <row r="16" spans="1:4" ht="32.25" customHeight="1">
      <c r="A16" s="194"/>
      <c r="B16" s="11" t="s">
        <v>8</v>
      </c>
      <c r="C16" s="195">
        <f>SUM(C4:C15)</f>
        <v>3347165.1300000004</v>
      </c>
      <c r="D16" s="196">
        <f>SUM(D4:D15)</f>
        <v>326765.85</v>
      </c>
    </row>
    <row r="19" ht="12.75">
      <c r="B19" s="87"/>
    </row>
    <row r="76" ht="12.75">
      <c r="E76" s="2" t="s">
        <v>21</v>
      </c>
    </row>
  </sheetData>
  <sheetProtection/>
  <mergeCells count="2">
    <mergeCell ref="A13:A14"/>
    <mergeCell ref="A8:A11"/>
  </mergeCells>
  <printOptions/>
  <pageMargins left="0.7086614173228347" right="0.7086614173228347" top="0.53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12.7109375" style="0" customWidth="1"/>
    <col min="3" max="3" width="13.00390625" style="0" customWidth="1"/>
    <col min="4" max="4" width="26.00390625" style="0" customWidth="1"/>
    <col min="5" max="5" width="13.00390625" style="0" customWidth="1"/>
    <col min="6" max="6" width="14.8515625" style="0" customWidth="1"/>
    <col min="8" max="8" width="14.28125" style="0" customWidth="1"/>
    <col min="10" max="10" width="13.7109375" style="0" customWidth="1"/>
    <col min="11" max="11" width="12.28125" style="0" customWidth="1"/>
    <col min="12" max="12" width="12.00390625" style="0" customWidth="1"/>
    <col min="13" max="13" width="13.00390625" style="0" customWidth="1"/>
    <col min="14" max="14" width="12.140625" style="0" customWidth="1"/>
  </cols>
  <sheetData>
    <row r="1" ht="12.75">
      <c r="N1" s="198" t="s">
        <v>454</v>
      </c>
    </row>
    <row r="3" spans="1:14" ht="12.75">
      <c r="A3" s="270" t="s">
        <v>273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2.75">
      <c r="A4" s="268" t="s">
        <v>6</v>
      </c>
      <c r="B4" s="268" t="s">
        <v>274</v>
      </c>
      <c r="C4" s="268" t="s">
        <v>275</v>
      </c>
      <c r="D4" s="268" t="s">
        <v>276</v>
      </c>
      <c r="E4" s="271" t="s">
        <v>277</v>
      </c>
      <c r="F4" s="268" t="s">
        <v>278</v>
      </c>
      <c r="G4" s="268" t="s">
        <v>279</v>
      </c>
      <c r="H4" s="268" t="s">
        <v>459</v>
      </c>
      <c r="I4" s="268" t="s">
        <v>280</v>
      </c>
      <c r="J4" s="268" t="s">
        <v>281</v>
      </c>
      <c r="K4" s="268" t="s">
        <v>282</v>
      </c>
      <c r="L4" s="268"/>
      <c r="M4" s="268" t="s">
        <v>402</v>
      </c>
      <c r="N4" s="268"/>
    </row>
    <row r="5" spans="1:14" ht="12.75">
      <c r="A5" s="268"/>
      <c r="B5" s="268"/>
      <c r="C5" s="268"/>
      <c r="D5" s="268"/>
      <c r="E5" s="271"/>
      <c r="F5" s="268"/>
      <c r="G5" s="268"/>
      <c r="H5" s="268"/>
      <c r="I5" s="268"/>
      <c r="J5" s="268"/>
      <c r="K5" s="268"/>
      <c r="L5" s="268"/>
      <c r="M5" s="268"/>
      <c r="N5" s="268"/>
    </row>
    <row r="6" spans="1:14" ht="22.5" customHeight="1">
      <c r="A6" s="268"/>
      <c r="B6" s="268"/>
      <c r="C6" s="268"/>
      <c r="D6" s="268"/>
      <c r="E6" s="271"/>
      <c r="F6" s="268"/>
      <c r="G6" s="268"/>
      <c r="H6" s="268"/>
      <c r="I6" s="268"/>
      <c r="J6" s="268"/>
      <c r="K6" s="159" t="s">
        <v>283</v>
      </c>
      <c r="L6" s="159" t="s">
        <v>284</v>
      </c>
      <c r="M6" s="159" t="s">
        <v>283</v>
      </c>
      <c r="N6" s="159" t="s">
        <v>284</v>
      </c>
    </row>
    <row r="7" spans="1:14" ht="12.75">
      <c r="A7" s="269" t="s">
        <v>285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4" ht="38.25">
      <c r="A8" s="26">
        <v>1</v>
      </c>
      <c r="B8" s="26" t="s">
        <v>286</v>
      </c>
      <c r="C8" s="26" t="s">
        <v>287</v>
      </c>
      <c r="D8" s="26" t="s">
        <v>288</v>
      </c>
      <c r="E8" s="26" t="s">
        <v>289</v>
      </c>
      <c r="F8" s="26" t="s">
        <v>290</v>
      </c>
      <c r="G8" s="162">
        <v>1560</v>
      </c>
      <c r="H8" s="163">
        <v>5</v>
      </c>
      <c r="I8" s="26">
        <v>2011</v>
      </c>
      <c r="J8" s="164">
        <v>24500</v>
      </c>
      <c r="K8" s="165" t="s">
        <v>400</v>
      </c>
      <c r="L8" s="165" t="s">
        <v>401</v>
      </c>
      <c r="M8" s="165" t="s">
        <v>400</v>
      </c>
      <c r="N8" s="165" t="s">
        <v>401</v>
      </c>
    </row>
    <row r="9" spans="1:14" ht="38.25">
      <c r="A9" s="26">
        <v>2</v>
      </c>
      <c r="B9" s="26" t="s">
        <v>291</v>
      </c>
      <c r="C9" s="201" t="s">
        <v>292</v>
      </c>
      <c r="D9" s="26" t="s">
        <v>293</v>
      </c>
      <c r="E9" s="26" t="s">
        <v>294</v>
      </c>
      <c r="F9" s="26" t="s">
        <v>332</v>
      </c>
      <c r="G9" s="162">
        <v>11100</v>
      </c>
      <c r="H9" s="163">
        <v>5890</v>
      </c>
      <c r="I9" s="26">
        <v>1991</v>
      </c>
      <c r="J9" s="166" t="s">
        <v>219</v>
      </c>
      <c r="K9" s="165" t="s">
        <v>403</v>
      </c>
      <c r="L9" s="165" t="s">
        <v>404</v>
      </c>
      <c r="M9" s="166" t="s">
        <v>219</v>
      </c>
      <c r="N9" s="166" t="s">
        <v>219</v>
      </c>
    </row>
    <row r="10" spans="1:14" ht="38.25">
      <c r="A10" s="26">
        <v>3</v>
      </c>
      <c r="B10" s="26" t="s">
        <v>295</v>
      </c>
      <c r="C10" s="26" t="s">
        <v>296</v>
      </c>
      <c r="D10" s="26">
        <v>7219135</v>
      </c>
      <c r="E10" s="26" t="s">
        <v>297</v>
      </c>
      <c r="F10" s="26" t="s">
        <v>332</v>
      </c>
      <c r="G10" s="162">
        <v>6842</v>
      </c>
      <c r="H10" s="163">
        <v>6</v>
      </c>
      <c r="I10" s="26">
        <v>1987</v>
      </c>
      <c r="J10" s="166" t="s">
        <v>219</v>
      </c>
      <c r="K10" s="165" t="s">
        <v>403</v>
      </c>
      <c r="L10" s="165" t="s">
        <v>404</v>
      </c>
      <c r="M10" s="166" t="s">
        <v>219</v>
      </c>
      <c r="N10" s="166" t="s">
        <v>219</v>
      </c>
    </row>
    <row r="11" spans="1:14" ht="38.25">
      <c r="A11" s="167">
        <v>4</v>
      </c>
      <c r="B11" s="167" t="s">
        <v>298</v>
      </c>
      <c r="C11" s="167" t="s">
        <v>299</v>
      </c>
      <c r="D11" s="167" t="s">
        <v>300</v>
      </c>
      <c r="E11" s="167" t="s">
        <v>301</v>
      </c>
      <c r="F11" s="167" t="s">
        <v>302</v>
      </c>
      <c r="G11" s="168" t="s">
        <v>219</v>
      </c>
      <c r="H11" s="169" t="s">
        <v>303</v>
      </c>
      <c r="I11" s="167">
        <v>2004</v>
      </c>
      <c r="J11" s="170" t="s">
        <v>219</v>
      </c>
      <c r="K11" s="167" t="s">
        <v>405</v>
      </c>
      <c r="L11" s="167" t="s">
        <v>406</v>
      </c>
      <c r="M11" s="170" t="s">
        <v>219</v>
      </c>
      <c r="N11" s="170" t="s">
        <v>219</v>
      </c>
    </row>
    <row r="12" spans="1:14" ht="38.25">
      <c r="A12" s="167">
        <v>5</v>
      </c>
      <c r="B12" s="167" t="s">
        <v>304</v>
      </c>
      <c r="C12" s="167" t="s">
        <v>305</v>
      </c>
      <c r="D12" s="167" t="s">
        <v>306</v>
      </c>
      <c r="E12" s="167" t="s">
        <v>307</v>
      </c>
      <c r="F12" s="26" t="s">
        <v>332</v>
      </c>
      <c r="G12" s="171">
        <v>6871</v>
      </c>
      <c r="H12" s="171">
        <v>6</v>
      </c>
      <c r="I12" s="167">
        <v>2008</v>
      </c>
      <c r="J12" s="172" t="s">
        <v>219</v>
      </c>
      <c r="K12" s="167" t="s">
        <v>407</v>
      </c>
      <c r="L12" s="167" t="s">
        <v>408</v>
      </c>
      <c r="M12" s="170" t="s">
        <v>219</v>
      </c>
      <c r="N12" s="170" t="s">
        <v>219</v>
      </c>
    </row>
    <row r="13" spans="1:14" ht="38.25">
      <c r="A13" s="167">
        <v>6</v>
      </c>
      <c r="B13" s="167" t="s">
        <v>308</v>
      </c>
      <c r="C13" s="167" t="s">
        <v>309</v>
      </c>
      <c r="D13" s="167" t="s">
        <v>310</v>
      </c>
      <c r="E13" s="167" t="s">
        <v>311</v>
      </c>
      <c r="F13" s="26" t="s">
        <v>332</v>
      </c>
      <c r="G13" s="171">
        <v>6871</v>
      </c>
      <c r="H13" s="171">
        <v>6</v>
      </c>
      <c r="I13" s="167">
        <v>2011</v>
      </c>
      <c r="J13" s="172" t="s">
        <v>219</v>
      </c>
      <c r="K13" s="173" t="s">
        <v>409</v>
      </c>
      <c r="L13" s="173" t="s">
        <v>410</v>
      </c>
      <c r="M13" s="170" t="s">
        <v>219</v>
      </c>
      <c r="N13" s="170" t="s">
        <v>219</v>
      </c>
    </row>
    <row r="14" spans="1:14" ht="38.25">
      <c r="A14" s="167">
        <v>7</v>
      </c>
      <c r="B14" s="167" t="s">
        <v>312</v>
      </c>
      <c r="C14" s="167" t="s">
        <v>313</v>
      </c>
      <c r="D14" s="167" t="s">
        <v>314</v>
      </c>
      <c r="E14" s="167" t="s">
        <v>315</v>
      </c>
      <c r="F14" s="167" t="s">
        <v>316</v>
      </c>
      <c r="G14" s="171" t="s">
        <v>219</v>
      </c>
      <c r="H14" s="171" t="s">
        <v>219</v>
      </c>
      <c r="I14" s="167">
        <v>2016</v>
      </c>
      <c r="J14" s="174">
        <v>7100</v>
      </c>
      <c r="K14" s="173" t="s">
        <v>411</v>
      </c>
      <c r="L14" s="173" t="s">
        <v>412</v>
      </c>
      <c r="M14" s="173" t="s">
        <v>411</v>
      </c>
      <c r="N14" s="173" t="s">
        <v>412</v>
      </c>
    </row>
    <row r="15" spans="1:14" ht="38.25">
      <c r="A15" s="167">
        <v>8</v>
      </c>
      <c r="B15" s="167" t="s">
        <v>328</v>
      </c>
      <c r="C15" s="15"/>
      <c r="D15" s="167" t="s">
        <v>329</v>
      </c>
      <c r="E15" s="167" t="s">
        <v>330</v>
      </c>
      <c r="F15" s="167" t="s">
        <v>331</v>
      </c>
      <c r="G15" s="171">
        <v>2198</v>
      </c>
      <c r="H15" s="15"/>
      <c r="I15" s="167">
        <v>2012</v>
      </c>
      <c r="J15" s="172" t="s">
        <v>219</v>
      </c>
      <c r="K15" s="173" t="s">
        <v>413</v>
      </c>
      <c r="L15" s="173" t="s">
        <v>414</v>
      </c>
      <c r="M15" s="170" t="s">
        <v>219</v>
      </c>
      <c r="N15" s="170" t="s">
        <v>219</v>
      </c>
    </row>
    <row r="16" spans="1:14" ht="38.25">
      <c r="A16" s="167">
        <v>9</v>
      </c>
      <c r="B16" s="167" t="s">
        <v>358</v>
      </c>
      <c r="C16" s="15" t="s">
        <v>443</v>
      </c>
      <c r="D16" s="167" t="s">
        <v>444</v>
      </c>
      <c r="E16" s="167" t="s">
        <v>445</v>
      </c>
      <c r="F16" s="167" t="s">
        <v>446</v>
      </c>
      <c r="G16" s="171">
        <v>3387</v>
      </c>
      <c r="H16" s="15"/>
      <c r="I16" s="167">
        <v>2017</v>
      </c>
      <c r="J16" s="202">
        <v>145000</v>
      </c>
      <c r="K16" s="173" t="s">
        <v>447</v>
      </c>
      <c r="L16" s="173" t="s">
        <v>448</v>
      </c>
      <c r="M16" s="173" t="s">
        <v>447</v>
      </c>
      <c r="N16" s="173" t="s">
        <v>448</v>
      </c>
    </row>
    <row r="17" spans="1:14" ht="12.75">
      <c r="A17" s="269" t="s">
        <v>385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ht="38.25">
      <c r="A18" s="15">
        <v>10</v>
      </c>
      <c r="B18" s="27" t="s">
        <v>333</v>
      </c>
      <c r="C18" s="15" t="s">
        <v>334</v>
      </c>
      <c r="D18" s="15" t="s">
        <v>335</v>
      </c>
      <c r="E18" s="15" t="s">
        <v>219</v>
      </c>
      <c r="F18" s="15" t="s">
        <v>336</v>
      </c>
      <c r="G18" s="15"/>
      <c r="H18" s="15">
        <v>1</v>
      </c>
      <c r="I18" s="15">
        <v>2009</v>
      </c>
      <c r="J18" s="15" t="s">
        <v>219</v>
      </c>
      <c r="K18" s="204" t="s">
        <v>415</v>
      </c>
      <c r="L18" s="204" t="s">
        <v>416</v>
      </c>
      <c r="M18" s="15" t="s">
        <v>219</v>
      </c>
      <c r="N18" s="15" t="s">
        <v>219</v>
      </c>
    </row>
    <row r="19" spans="1:14" ht="38.25">
      <c r="A19" s="15">
        <v>11</v>
      </c>
      <c r="B19" s="15" t="s">
        <v>337</v>
      </c>
      <c r="C19" s="15">
        <v>912</v>
      </c>
      <c r="D19" s="15">
        <v>8652</v>
      </c>
      <c r="E19" s="15" t="s">
        <v>338</v>
      </c>
      <c r="F19" s="15" t="s">
        <v>339</v>
      </c>
      <c r="G19" s="205">
        <v>4562</v>
      </c>
      <c r="H19" s="15">
        <v>2</v>
      </c>
      <c r="I19" s="15">
        <v>1991</v>
      </c>
      <c r="J19" s="15" t="s">
        <v>219</v>
      </c>
      <c r="K19" s="165" t="s">
        <v>403</v>
      </c>
      <c r="L19" s="165" t="s">
        <v>404</v>
      </c>
      <c r="M19" s="15" t="s">
        <v>219</v>
      </c>
      <c r="N19" s="15" t="s">
        <v>219</v>
      </c>
    </row>
    <row r="20" spans="1:14" ht="38.25">
      <c r="A20" s="15">
        <v>12</v>
      </c>
      <c r="B20" s="15" t="s">
        <v>340</v>
      </c>
      <c r="C20" s="15" t="s">
        <v>341</v>
      </c>
      <c r="D20" s="15">
        <v>56606</v>
      </c>
      <c r="E20" s="15" t="s">
        <v>342</v>
      </c>
      <c r="F20" s="15" t="s">
        <v>339</v>
      </c>
      <c r="G20" s="205">
        <v>3595</v>
      </c>
      <c r="H20" s="15">
        <v>2</v>
      </c>
      <c r="I20" s="15">
        <v>1991</v>
      </c>
      <c r="J20" s="15" t="s">
        <v>219</v>
      </c>
      <c r="K20" s="165" t="s">
        <v>403</v>
      </c>
      <c r="L20" s="165" t="s">
        <v>404</v>
      </c>
      <c r="M20" s="15" t="s">
        <v>219</v>
      </c>
      <c r="N20" s="15" t="s">
        <v>219</v>
      </c>
    </row>
    <row r="21" spans="1:14" ht="38.25">
      <c r="A21" s="15">
        <v>13</v>
      </c>
      <c r="B21" s="15" t="s">
        <v>340</v>
      </c>
      <c r="C21" s="15" t="s">
        <v>341</v>
      </c>
      <c r="D21" s="15">
        <v>55987</v>
      </c>
      <c r="E21" s="15" t="s">
        <v>343</v>
      </c>
      <c r="F21" s="15" t="s">
        <v>339</v>
      </c>
      <c r="G21" s="205">
        <v>3490</v>
      </c>
      <c r="H21" s="15">
        <v>2</v>
      </c>
      <c r="I21" s="15">
        <v>1991</v>
      </c>
      <c r="J21" s="15" t="s">
        <v>219</v>
      </c>
      <c r="K21" s="165" t="s">
        <v>403</v>
      </c>
      <c r="L21" s="165" t="s">
        <v>404</v>
      </c>
      <c r="M21" s="15" t="s">
        <v>219</v>
      </c>
      <c r="N21" s="15" t="s">
        <v>219</v>
      </c>
    </row>
    <row r="22" spans="1:14" ht="38.25">
      <c r="A22" s="15">
        <v>14</v>
      </c>
      <c r="B22" s="15" t="s">
        <v>344</v>
      </c>
      <c r="C22" s="15" t="s">
        <v>345</v>
      </c>
      <c r="D22" s="15">
        <v>61907</v>
      </c>
      <c r="E22" s="15" t="s">
        <v>346</v>
      </c>
      <c r="F22" s="15" t="s">
        <v>347</v>
      </c>
      <c r="G22" s="15" t="s">
        <v>219</v>
      </c>
      <c r="H22" s="15" t="s">
        <v>219</v>
      </c>
      <c r="I22" s="15">
        <v>1991</v>
      </c>
      <c r="J22" s="15" t="s">
        <v>219</v>
      </c>
      <c r="K22" s="165" t="s">
        <v>403</v>
      </c>
      <c r="L22" s="165" t="s">
        <v>404</v>
      </c>
      <c r="M22" s="15" t="s">
        <v>219</v>
      </c>
      <c r="N22" s="15" t="s">
        <v>219</v>
      </c>
    </row>
    <row r="23" spans="1:14" ht="38.25">
      <c r="A23" s="15">
        <v>15</v>
      </c>
      <c r="B23" s="27" t="s">
        <v>348</v>
      </c>
      <c r="C23" s="15" t="s">
        <v>349</v>
      </c>
      <c r="D23" s="15">
        <v>3545</v>
      </c>
      <c r="E23" s="15" t="s">
        <v>350</v>
      </c>
      <c r="F23" s="15" t="s">
        <v>347</v>
      </c>
      <c r="G23" s="15" t="s">
        <v>219</v>
      </c>
      <c r="H23" s="15" t="s">
        <v>219</v>
      </c>
      <c r="I23" s="15">
        <v>1992</v>
      </c>
      <c r="J23" s="15" t="s">
        <v>219</v>
      </c>
      <c r="K23" s="165" t="s">
        <v>403</v>
      </c>
      <c r="L23" s="165" t="s">
        <v>404</v>
      </c>
      <c r="M23" s="15" t="s">
        <v>219</v>
      </c>
      <c r="N23" s="15" t="s">
        <v>219</v>
      </c>
    </row>
    <row r="24" spans="1:14" ht="38.25">
      <c r="A24" s="15">
        <v>16</v>
      </c>
      <c r="B24" s="15" t="s">
        <v>344</v>
      </c>
      <c r="C24" s="15" t="s">
        <v>351</v>
      </c>
      <c r="D24" s="15">
        <v>61908</v>
      </c>
      <c r="E24" s="15" t="s">
        <v>352</v>
      </c>
      <c r="F24" s="15" t="s">
        <v>347</v>
      </c>
      <c r="G24" s="15" t="s">
        <v>219</v>
      </c>
      <c r="H24" s="15" t="s">
        <v>219</v>
      </c>
      <c r="I24" s="15">
        <v>1991</v>
      </c>
      <c r="J24" s="15" t="s">
        <v>219</v>
      </c>
      <c r="K24" s="204" t="s">
        <v>417</v>
      </c>
      <c r="L24" s="204" t="s">
        <v>418</v>
      </c>
      <c r="M24" s="15" t="s">
        <v>219</v>
      </c>
      <c r="N24" s="15" t="s">
        <v>219</v>
      </c>
    </row>
    <row r="25" spans="1:14" ht="38.25">
      <c r="A25" s="15">
        <v>17</v>
      </c>
      <c r="B25" s="15" t="s">
        <v>345</v>
      </c>
      <c r="C25" s="15" t="s">
        <v>353</v>
      </c>
      <c r="D25" s="15">
        <v>50332</v>
      </c>
      <c r="E25" s="15" t="s">
        <v>354</v>
      </c>
      <c r="F25" s="15" t="s">
        <v>347</v>
      </c>
      <c r="G25" s="15" t="s">
        <v>219</v>
      </c>
      <c r="H25" s="15" t="s">
        <v>219</v>
      </c>
      <c r="I25" s="15">
        <v>1991</v>
      </c>
      <c r="J25" s="15" t="s">
        <v>219</v>
      </c>
      <c r="K25" s="204" t="s">
        <v>419</v>
      </c>
      <c r="L25" s="204" t="s">
        <v>420</v>
      </c>
      <c r="M25" s="15" t="s">
        <v>219</v>
      </c>
      <c r="N25" s="15" t="s">
        <v>219</v>
      </c>
    </row>
    <row r="26" spans="1:14" ht="38.25">
      <c r="A26" s="15">
        <v>18</v>
      </c>
      <c r="B26" s="27" t="s">
        <v>355</v>
      </c>
      <c r="C26" s="15" t="s">
        <v>356</v>
      </c>
      <c r="D26" s="15">
        <v>19064</v>
      </c>
      <c r="E26" s="15" t="s">
        <v>219</v>
      </c>
      <c r="F26" s="15" t="s">
        <v>357</v>
      </c>
      <c r="G26" s="205">
        <v>10000</v>
      </c>
      <c r="H26" s="15">
        <v>1</v>
      </c>
      <c r="I26" s="15">
        <v>1991</v>
      </c>
      <c r="J26" s="15" t="s">
        <v>219</v>
      </c>
      <c r="K26" s="204" t="s">
        <v>421</v>
      </c>
      <c r="L26" s="204" t="s">
        <v>422</v>
      </c>
      <c r="M26" s="15" t="s">
        <v>219</v>
      </c>
      <c r="N26" s="15" t="s">
        <v>219</v>
      </c>
    </row>
    <row r="27" spans="1:14" ht="38.25">
      <c r="A27" s="15">
        <v>19</v>
      </c>
      <c r="B27" s="27" t="s">
        <v>358</v>
      </c>
      <c r="C27" s="15" t="s">
        <v>359</v>
      </c>
      <c r="D27" s="15" t="s">
        <v>360</v>
      </c>
      <c r="E27" s="15" t="s">
        <v>361</v>
      </c>
      <c r="F27" s="15" t="s">
        <v>339</v>
      </c>
      <c r="G27" s="205">
        <v>6728</v>
      </c>
      <c r="H27" s="15">
        <v>2</v>
      </c>
      <c r="I27" s="15">
        <v>2011</v>
      </c>
      <c r="J27" s="15" t="s">
        <v>219</v>
      </c>
      <c r="K27" s="204" t="s">
        <v>423</v>
      </c>
      <c r="L27" s="204" t="s">
        <v>424</v>
      </c>
      <c r="M27" s="15" t="s">
        <v>219</v>
      </c>
      <c r="N27" s="15" t="s">
        <v>219</v>
      </c>
    </row>
    <row r="28" spans="1:14" ht="38.25">
      <c r="A28" s="15">
        <v>20</v>
      </c>
      <c r="B28" s="15" t="s">
        <v>362</v>
      </c>
      <c r="C28" s="15" t="s">
        <v>363</v>
      </c>
      <c r="D28" s="15" t="s">
        <v>364</v>
      </c>
      <c r="E28" s="15" t="s">
        <v>365</v>
      </c>
      <c r="F28" s="15" t="s">
        <v>321</v>
      </c>
      <c r="G28" s="15">
        <v>6450</v>
      </c>
      <c r="H28" s="15">
        <v>2003</v>
      </c>
      <c r="I28" s="15" t="s">
        <v>219</v>
      </c>
      <c r="J28" s="15" t="s">
        <v>219</v>
      </c>
      <c r="K28" s="204" t="s">
        <v>425</v>
      </c>
      <c r="L28" s="204" t="s">
        <v>426</v>
      </c>
      <c r="M28" s="15" t="s">
        <v>219</v>
      </c>
      <c r="N28" s="15" t="s">
        <v>219</v>
      </c>
    </row>
    <row r="29" spans="1:14" ht="38.25">
      <c r="A29" s="15">
        <v>21</v>
      </c>
      <c r="B29" s="15" t="s">
        <v>322</v>
      </c>
      <c r="C29" s="15" t="s">
        <v>323</v>
      </c>
      <c r="D29" s="15" t="s">
        <v>366</v>
      </c>
      <c r="E29" s="15" t="s">
        <v>367</v>
      </c>
      <c r="F29" s="15" t="s">
        <v>368</v>
      </c>
      <c r="G29" s="15">
        <v>1461</v>
      </c>
      <c r="H29" s="15" t="s">
        <v>369</v>
      </c>
      <c r="I29" s="15">
        <v>2013</v>
      </c>
      <c r="J29" s="203"/>
      <c r="K29" s="27" t="s">
        <v>427</v>
      </c>
      <c r="L29" s="27" t="s">
        <v>428</v>
      </c>
      <c r="M29" s="15" t="s">
        <v>219</v>
      </c>
      <c r="N29" s="15" t="s">
        <v>219</v>
      </c>
    </row>
    <row r="30" spans="1:14" ht="38.25">
      <c r="A30" s="15">
        <v>22</v>
      </c>
      <c r="B30" s="15" t="s">
        <v>286</v>
      </c>
      <c r="C30" s="15" t="s">
        <v>287</v>
      </c>
      <c r="D30" s="15" t="s">
        <v>370</v>
      </c>
      <c r="E30" s="15" t="s">
        <v>371</v>
      </c>
      <c r="F30" s="15" t="s">
        <v>326</v>
      </c>
      <c r="G30" s="15">
        <v>1905</v>
      </c>
      <c r="H30" s="15">
        <v>2</v>
      </c>
      <c r="I30" s="15">
        <v>2004</v>
      </c>
      <c r="J30" s="15" t="s">
        <v>219</v>
      </c>
      <c r="K30" s="204" t="s">
        <v>429</v>
      </c>
      <c r="L30" s="204" t="s">
        <v>430</v>
      </c>
      <c r="M30" s="15" t="s">
        <v>219</v>
      </c>
      <c r="N30" s="15" t="s">
        <v>219</v>
      </c>
    </row>
    <row r="31" spans="1:14" ht="38.25">
      <c r="A31" s="15">
        <v>23</v>
      </c>
      <c r="B31" s="15" t="s">
        <v>372</v>
      </c>
      <c r="C31" s="15">
        <v>4200</v>
      </c>
      <c r="D31" s="15">
        <v>539829</v>
      </c>
      <c r="E31" s="15" t="s">
        <v>219</v>
      </c>
      <c r="F31" s="15" t="s">
        <v>336</v>
      </c>
      <c r="G31" s="15"/>
      <c r="H31" s="15">
        <v>1</v>
      </c>
      <c r="I31" s="15">
        <v>1980</v>
      </c>
      <c r="J31" s="15" t="s">
        <v>219</v>
      </c>
      <c r="K31" s="204" t="s">
        <v>431</v>
      </c>
      <c r="L31" s="204" t="s">
        <v>432</v>
      </c>
      <c r="M31" s="15" t="s">
        <v>219</v>
      </c>
      <c r="N31" s="15" t="s">
        <v>219</v>
      </c>
    </row>
    <row r="32" spans="1:14" ht="38.25">
      <c r="A32" s="15">
        <v>24</v>
      </c>
      <c r="B32" s="15" t="s">
        <v>373</v>
      </c>
      <c r="C32" s="15" t="s">
        <v>374</v>
      </c>
      <c r="D32" s="15" t="s">
        <v>375</v>
      </c>
      <c r="E32" s="15" t="s">
        <v>219</v>
      </c>
      <c r="F32" s="15" t="s">
        <v>336</v>
      </c>
      <c r="G32" s="15"/>
      <c r="H32" s="15">
        <v>1</v>
      </c>
      <c r="I32" s="15">
        <v>1991</v>
      </c>
      <c r="J32" s="15" t="s">
        <v>219</v>
      </c>
      <c r="K32" s="204" t="s">
        <v>433</v>
      </c>
      <c r="L32" s="204" t="s">
        <v>434</v>
      </c>
      <c r="M32" s="15" t="s">
        <v>219</v>
      </c>
      <c r="N32" s="15" t="s">
        <v>219</v>
      </c>
    </row>
    <row r="33" spans="1:14" ht="38.25">
      <c r="A33" s="15">
        <v>25</v>
      </c>
      <c r="B33" s="15" t="s">
        <v>376</v>
      </c>
      <c r="C33" s="15" t="s">
        <v>377</v>
      </c>
      <c r="D33" s="15" t="s">
        <v>378</v>
      </c>
      <c r="E33" s="15" t="s">
        <v>379</v>
      </c>
      <c r="F33" s="15" t="s">
        <v>326</v>
      </c>
      <c r="G33" s="205">
        <v>6692</v>
      </c>
      <c r="H33" s="15">
        <v>3</v>
      </c>
      <c r="I33" s="15">
        <v>2009</v>
      </c>
      <c r="J33" s="15" t="s">
        <v>219</v>
      </c>
      <c r="K33" s="204" t="s">
        <v>435</v>
      </c>
      <c r="L33" s="204" t="s">
        <v>436</v>
      </c>
      <c r="M33" s="15" t="s">
        <v>219</v>
      </c>
      <c r="N33" s="15" t="s">
        <v>219</v>
      </c>
    </row>
    <row r="34" spans="1:14" ht="38.25">
      <c r="A34" s="15">
        <v>26</v>
      </c>
      <c r="B34" s="15" t="s">
        <v>380</v>
      </c>
      <c r="C34" s="15" t="s">
        <v>381</v>
      </c>
      <c r="D34" s="15" t="s">
        <v>382</v>
      </c>
      <c r="E34" s="15" t="s">
        <v>383</v>
      </c>
      <c r="F34" s="27" t="s">
        <v>384</v>
      </c>
      <c r="G34" s="15"/>
      <c r="H34" s="15"/>
      <c r="I34" s="15">
        <v>2017</v>
      </c>
      <c r="J34" s="15" t="s">
        <v>219</v>
      </c>
      <c r="K34" s="27" t="s">
        <v>437</v>
      </c>
      <c r="L34" s="27" t="s">
        <v>438</v>
      </c>
      <c r="M34" s="15" t="s">
        <v>219</v>
      </c>
      <c r="N34" s="15" t="s">
        <v>219</v>
      </c>
    </row>
    <row r="35" spans="1:14" ht="38.25">
      <c r="A35" s="15">
        <v>27</v>
      </c>
      <c r="B35" s="15" t="s">
        <v>317</v>
      </c>
      <c r="C35" s="15" t="s">
        <v>318</v>
      </c>
      <c r="D35" s="15" t="s">
        <v>319</v>
      </c>
      <c r="E35" s="15" t="s">
        <v>320</v>
      </c>
      <c r="F35" s="15" t="s">
        <v>321</v>
      </c>
      <c r="G35" s="15">
        <v>11967</v>
      </c>
      <c r="H35" s="15">
        <v>54</v>
      </c>
      <c r="I35" s="15">
        <v>2001</v>
      </c>
      <c r="J35" s="15" t="s">
        <v>219</v>
      </c>
      <c r="K35" s="27" t="s">
        <v>439</v>
      </c>
      <c r="L35" s="27" t="s">
        <v>442</v>
      </c>
      <c r="M35" s="15" t="s">
        <v>219</v>
      </c>
      <c r="N35" s="15" t="s">
        <v>219</v>
      </c>
    </row>
    <row r="36" spans="1:14" ht="38.25">
      <c r="A36" s="15">
        <v>28</v>
      </c>
      <c r="B36" s="15" t="s">
        <v>322</v>
      </c>
      <c r="C36" s="15" t="s">
        <v>323</v>
      </c>
      <c r="D36" s="15" t="s">
        <v>324</v>
      </c>
      <c r="E36" s="15" t="s">
        <v>325</v>
      </c>
      <c r="F36" s="15" t="s">
        <v>326</v>
      </c>
      <c r="G36" s="15">
        <v>1461</v>
      </c>
      <c r="H36" s="15" t="s">
        <v>327</v>
      </c>
      <c r="I36" s="15">
        <v>2012</v>
      </c>
      <c r="J36" s="15" t="s">
        <v>219</v>
      </c>
      <c r="K36" s="27" t="s">
        <v>440</v>
      </c>
      <c r="L36" s="27" t="s">
        <v>441</v>
      </c>
      <c r="M36" s="15" t="s">
        <v>219</v>
      </c>
      <c r="N36" s="15" t="s">
        <v>219</v>
      </c>
    </row>
  </sheetData>
  <sheetProtection/>
  <mergeCells count="15">
    <mergeCell ref="F4:F6"/>
    <mergeCell ref="G4:G6"/>
    <mergeCell ref="H4:H6"/>
    <mergeCell ref="I4:I6"/>
    <mergeCell ref="J4:J6"/>
    <mergeCell ref="K4:L5"/>
    <mergeCell ref="M4:N5"/>
    <mergeCell ref="A7:N7"/>
    <mergeCell ref="A17:N17"/>
    <mergeCell ref="A3:N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15.00390625" style="0" customWidth="1"/>
    <col min="4" max="4" width="29.421875" style="0" customWidth="1"/>
  </cols>
  <sheetData>
    <row r="1" spans="1:4" ht="15">
      <c r="A1" s="175"/>
      <c r="B1" s="175"/>
      <c r="C1" s="175"/>
      <c r="D1" s="215" t="s">
        <v>386</v>
      </c>
    </row>
    <row r="2" spans="1:4" ht="15">
      <c r="A2" s="175"/>
      <c r="B2" s="175"/>
      <c r="C2" s="175"/>
      <c r="D2" s="216" t="s">
        <v>387</v>
      </c>
    </row>
    <row r="4" spans="1:4" ht="15.75" thickBot="1">
      <c r="A4" s="275" t="s">
        <v>388</v>
      </c>
      <c r="B4" s="275"/>
      <c r="C4" s="275"/>
      <c r="D4" s="275"/>
    </row>
    <row r="5" spans="1:4" ht="30.75" thickBot="1">
      <c r="A5" s="207" t="s">
        <v>389</v>
      </c>
      <c r="B5" s="213" t="s">
        <v>390</v>
      </c>
      <c r="C5" s="213" t="s">
        <v>391</v>
      </c>
      <c r="D5" s="214" t="s">
        <v>392</v>
      </c>
    </row>
    <row r="6" spans="1:4" ht="15.75" thickBot="1">
      <c r="A6" s="206">
        <v>2018</v>
      </c>
      <c r="B6" s="208">
        <v>1</v>
      </c>
      <c r="C6" s="180">
        <v>335</v>
      </c>
      <c r="D6" s="181" t="s">
        <v>393</v>
      </c>
    </row>
    <row r="7" spans="1:4" ht="15">
      <c r="A7" s="272">
        <v>2017</v>
      </c>
      <c r="B7" s="209">
        <v>1</v>
      </c>
      <c r="C7" s="183">
        <v>1200</v>
      </c>
      <c r="D7" s="177" t="s">
        <v>394</v>
      </c>
    </row>
    <row r="8" spans="1:4" ht="15">
      <c r="A8" s="273"/>
      <c r="B8" s="210">
        <v>1</v>
      </c>
      <c r="C8" s="176">
        <v>1022.23</v>
      </c>
      <c r="D8" s="184" t="s">
        <v>395</v>
      </c>
    </row>
    <row r="9" spans="1:4" ht="15">
      <c r="A9" s="273"/>
      <c r="B9" s="210">
        <v>1</v>
      </c>
      <c r="C9" s="176">
        <v>910.64</v>
      </c>
      <c r="D9" s="184" t="s">
        <v>396</v>
      </c>
    </row>
    <row r="10" spans="1:4" ht="15.75" thickBot="1">
      <c r="A10" s="274"/>
      <c r="B10" s="211">
        <v>1</v>
      </c>
      <c r="C10" s="178">
        <v>7000</v>
      </c>
      <c r="D10" s="179" t="s">
        <v>393</v>
      </c>
    </row>
    <row r="11" spans="1:4" ht="15.75" thickBot="1">
      <c r="A11" s="207">
        <v>2016</v>
      </c>
      <c r="B11" s="212" t="s">
        <v>159</v>
      </c>
      <c r="C11" s="185"/>
      <c r="D11" s="182"/>
    </row>
    <row r="12" spans="1:4" ht="15.75" thickBot="1">
      <c r="A12" s="207">
        <v>2015</v>
      </c>
      <c r="B12" s="212">
        <v>1</v>
      </c>
      <c r="C12" s="186">
        <v>450</v>
      </c>
      <c r="D12" s="182" t="s">
        <v>397</v>
      </c>
    </row>
  </sheetData>
  <sheetProtection/>
  <mergeCells count="2">
    <mergeCell ref="A7:A10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radek</cp:lastModifiedBy>
  <cp:lastPrinted>2018-11-29T13:26:34Z</cp:lastPrinted>
  <dcterms:created xsi:type="dcterms:W3CDTF">2003-03-13T10:23:20Z</dcterms:created>
  <dcterms:modified xsi:type="dcterms:W3CDTF">2018-12-03T09:29:09Z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